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fileSharing readOnlyRecommended="1"/>
  <workbookPr defaultThemeVersion="166925"/>
  <mc:AlternateContent xmlns:mc="http://schemas.openxmlformats.org/markup-compatibility/2006">
    <mc:Choice Requires="x15">
      <x15ac:absPath xmlns:x15ac="http://schemas.microsoft.com/office/spreadsheetml/2010/11/ac" url="C:\Users\WJP Analista Dell 02\Downloads\"/>
    </mc:Choice>
  </mc:AlternateContent>
  <xr:revisionPtr revIDLastSave="0" documentId="13_ncr:1_{A6250AA7-3420-40BE-AA0A-EBC1F2C5352D}" xr6:coauthVersionLast="47" xr6:coauthVersionMax="47" xr10:uidLastSave="{00000000-0000-0000-0000-000000000000}"/>
  <bookViews>
    <workbookView xWindow="-120" yWindow="-120" windowWidth="20730" windowHeight="11160" tabRatio="777" xr2:uid="{00000000-000D-0000-FFFF-FFFF00000000}"/>
  </bookViews>
  <sheets>
    <sheet name="Introducción" sheetId="46" r:id="rId1"/>
    <sheet name="1. MJA_BaseDatos" sheetId="22" r:id="rId2"/>
    <sheet name="2. MJA_Tipo" sheetId="11" r:id="rId3"/>
    <sheet name="3. MJA_Estado" sheetId="2" r:id="rId4"/>
    <sheet name="4. Guía de lectura evidencias" sheetId="52" r:id="rId5"/>
    <sheet name="5. Evidencias" sheetId="55" r:id="rId6"/>
    <sheet name="6. Variables" sheetId="47" r:id="rId7"/>
  </sheets>
  <definedNames>
    <definedName name="_xlnm._FilterDatabase" localSheetId="1" hidden="1">'1. MJA_BaseDatos'!$A$3:$CK$236</definedName>
    <definedName name="_xlnm._FilterDatabase" localSheetId="2" hidden="1">'2. MJA_Tipo'!$A$1:$I$14</definedName>
    <definedName name="_xlnm._FilterDatabase" localSheetId="3" hidden="1">'3. MJA_Estado'!$A$1:$I$1</definedName>
    <definedName name="_xlnm._FilterDatabase" localSheetId="5" hidden="1">'5. Evidencias'!$A$2:$AU$2</definedName>
    <definedName name="_xlnm._FilterDatabase" localSheetId="6" hidden="1">'6. Variables'!$A$1:$D$85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89" i="22" l="1"/>
  <c r="R55" i="22"/>
  <c r="R139" i="22"/>
  <c r="R28" i="22"/>
  <c r="R22" i="22"/>
  <c r="R30" i="22"/>
  <c r="R29" i="22"/>
  <c r="R4" i="22"/>
  <c r="R121" i="22"/>
  <c r="R114" i="22"/>
  <c r="R175" i="22"/>
  <c r="R16" i="22"/>
  <c r="R162" i="22"/>
  <c r="R94" i="22"/>
  <c r="R70" i="22"/>
  <c r="R116" i="22"/>
  <c r="R198" i="22"/>
  <c r="R149" i="22"/>
  <c r="R138" i="22"/>
  <c r="R109" i="22"/>
  <c r="R142" i="22"/>
  <c r="R96" i="22"/>
  <c r="R159" i="22"/>
  <c r="R6" i="22"/>
  <c r="R26" i="22"/>
  <c r="R50" i="22"/>
  <c r="R35" i="22"/>
  <c r="R5" i="22"/>
  <c r="R130" i="22"/>
  <c r="R64" i="22"/>
  <c r="R72" i="22"/>
  <c r="R59" i="22"/>
  <c r="R32" i="22"/>
  <c r="R204" i="22"/>
  <c r="R19" i="22"/>
  <c r="R100" i="22"/>
  <c r="R81" i="22"/>
  <c r="R80" i="22"/>
  <c r="R167" i="22"/>
  <c r="R128" i="22"/>
  <c r="R65" i="22"/>
  <c r="R101" i="22"/>
  <c r="R151" i="22"/>
  <c r="R33" i="22"/>
  <c r="R54" i="22"/>
  <c r="R177" i="22"/>
  <c r="R110" i="22"/>
  <c r="R52" i="22"/>
  <c r="R17" i="22"/>
  <c r="R119" i="22"/>
  <c r="R44" i="22"/>
  <c r="R41" i="22"/>
  <c r="R71" i="22"/>
  <c r="R135" i="22"/>
  <c r="R189" i="22"/>
  <c r="R163" i="22"/>
  <c r="R77" i="22"/>
  <c r="R79" i="22"/>
  <c r="R213" i="22"/>
  <c r="R107" i="22"/>
  <c r="R153" i="22"/>
  <c r="R92" i="22"/>
  <c r="R219" i="22"/>
  <c r="R124" i="22"/>
  <c r="R173" i="22"/>
  <c r="R11" i="22"/>
  <c r="R45" i="22"/>
  <c r="R123" i="22"/>
  <c r="R187" i="22"/>
  <c r="R12" i="22"/>
  <c r="R184" i="22"/>
  <c r="R214" i="22"/>
  <c r="R217" i="22"/>
  <c r="R210" i="22"/>
  <c r="R228" i="22"/>
  <c r="R186" i="22"/>
  <c r="R154" i="22"/>
  <c r="R25" i="22"/>
  <c r="R117" i="22"/>
  <c r="R87" i="22"/>
  <c r="R197" i="22"/>
  <c r="R129" i="22"/>
  <c r="R155" i="22"/>
  <c r="R69" i="22"/>
  <c r="R156" i="22"/>
  <c r="R208" i="22"/>
  <c r="R199" i="22"/>
  <c r="R166" i="22"/>
  <c r="R18" i="22"/>
  <c r="R134" i="22"/>
  <c r="R188" i="22"/>
  <c r="R141" i="22"/>
  <c r="R171" i="22"/>
  <c r="R180" i="22"/>
  <c r="R215" i="22"/>
  <c r="R143" i="22"/>
  <c r="R127" i="22"/>
  <c r="R122" i="22"/>
  <c r="R51" i="22"/>
  <c r="R211" i="22"/>
  <c r="R160" i="22"/>
  <c r="R161" i="22"/>
  <c r="R195" i="22"/>
  <c r="R150" i="22"/>
  <c r="R178" i="22"/>
  <c r="R106" i="22"/>
  <c r="R179" i="22"/>
  <c r="R196" i="22"/>
  <c r="R209" i="22"/>
  <c r="R222" i="22"/>
  <c r="R229" i="22"/>
  <c r="R227" i="22"/>
  <c r="R221" i="22"/>
  <c r="R146" i="22"/>
  <c r="R223" i="22"/>
  <c r="R226" i="22"/>
  <c r="R230" i="22"/>
  <c r="R205" i="22"/>
  <c r="R224" i="22"/>
  <c r="R47" i="22"/>
  <c r="R220" i="22"/>
  <c r="R225" i="22"/>
  <c r="R95" i="22"/>
  <c r="R206" i="22"/>
  <c r="R37" i="22"/>
  <c r="R152" i="22"/>
  <c r="R58" i="22"/>
  <c r="R120" i="22"/>
  <c r="R174" i="22"/>
  <c r="R192" i="22"/>
  <c r="R84" i="22"/>
  <c r="R14" i="22"/>
  <c r="R148" i="22"/>
  <c r="R34" i="22"/>
  <c r="R105" i="22"/>
  <c r="R97" i="22"/>
  <c r="R68" i="22"/>
  <c r="R158" i="22"/>
  <c r="R93" i="22"/>
  <c r="R49" i="22"/>
  <c r="R60" i="22"/>
  <c r="R9" i="22"/>
  <c r="R73" i="22"/>
  <c r="R38" i="22"/>
  <c r="R23" i="22"/>
  <c r="R20" i="22"/>
  <c r="R40" i="22"/>
  <c r="R42" i="22"/>
  <c r="R131" i="22"/>
  <c r="R67" i="22"/>
  <c r="R66" i="22"/>
  <c r="R56" i="22"/>
  <c r="R10" i="22"/>
  <c r="R137" i="22"/>
  <c r="R98" i="22"/>
  <c r="R86" i="22"/>
  <c r="R103" i="22"/>
  <c r="R118" i="22"/>
  <c r="R39" i="22"/>
  <c r="R126" i="22"/>
  <c r="R43" i="22"/>
  <c r="R133" i="22"/>
  <c r="R164" i="22"/>
  <c r="R53" i="22"/>
  <c r="R145" i="22"/>
  <c r="R202" i="22"/>
  <c r="R201" i="22"/>
  <c r="R216" i="22"/>
  <c r="R190" i="22"/>
  <c r="R136" i="22"/>
  <c r="R185" i="22"/>
  <c r="R203" i="22"/>
  <c r="R90" i="22"/>
  <c r="R182" i="22"/>
  <c r="R231" i="22"/>
  <c r="R232" i="22"/>
  <c r="R31" i="22"/>
  <c r="R207" i="22"/>
  <c r="R235" i="22"/>
  <c r="R144" i="22"/>
  <c r="R236" i="22"/>
  <c r="R233" i="22"/>
  <c r="R147" i="22"/>
  <c r="R57" i="22"/>
  <c r="R183" i="22"/>
  <c r="R21" i="22"/>
  <c r="R172" i="22"/>
  <c r="R193" i="22"/>
  <c r="R191" i="22"/>
  <c r="R165" i="22"/>
  <c r="R200" i="22"/>
  <c r="R168" i="22"/>
  <c r="R113" i="22"/>
  <c r="R132" i="22"/>
  <c r="R181" i="22"/>
  <c r="R108" i="22"/>
  <c r="R157" i="22"/>
  <c r="R111" i="22"/>
  <c r="R140" i="22"/>
  <c r="R234" i="22"/>
  <c r="R104" i="22"/>
  <c r="R62" i="22"/>
  <c r="R194" i="22"/>
  <c r="R176" i="22"/>
  <c r="R212" i="22"/>
  <c r="R74" i="22"/>
  <c r="R61" i="22"/>
  <c r="R24" i="22"/>
  <c r="R169" i="22"/>
  <c r="R63" i="22"/>
  <c r="R48" i="22"/>
  <c r="R112" i="22"/>
  <c r="R83" i="22"/>
  <c r="R170" i="22"/>
  <c r="R125" i="22"/>
  <c r="R7" i="22"/>
  <c r="R115" i="22"/>
  <c r="R218" i="22"/>
  <c r="R13" i="22"/>
  <c r="R88" i="22"/>
  <c r="R27" i="22"/>
  <c r="R85" i="22"/>
  <c r="R91" i="22"/>
  <c r="R78" i="22"/>
  <c r="R82" i="22"/>
  <c r="R99" i="22"/>
  <c r="R8" i="22"/>
  <c r="R36" i="22"/>
  <c r="R75" i="22"/>
  <c r="R102" i="22"/>
  <c r="R46" i="22"/>
  <c r="R15" i="22"/>
  <c r="R76" i="22"/>
  <c r="O89" i="22"/>
  <c r="O55" i="22"/>
  <c r="O139" i="22"/>
  <c r="O28" i="22"/>
  <c r="O22" i="22"/>
  <c r="O30" i="22"/>
  <c r="O29" i="22"/>
  <c r="O4" i="22"/>
  <c r="O121" i="22"/>
  <c r="O114" i="22"/>
  <c r="O175" i="22"/>
  <c r="O16" i="22"/>
  <c r="O162" i="22"/>
  <c r="O94" i="22"/>
  <c r="O70" i="22"/>
  <c r="O116" i="22"/>
  <c r="O198" i="22"/>
  <c r="O149" i="22"/>
  <c r="O138" i="22"/>
  <c r="O109" i="22"/>
  <c r="O142" i="22"/>
  <c r="O96" i="22"/>
  <c r="O159" i="22"/>
  <c r="O6" i="22"/>
  <c r="O26" i="22"/>
  <c r="O50" i="22"/>
  <c r="O35" i="22"/>
  <c r="O5" i="22"/>
  <c r="O130" i="22"/>
  <c r="O64" i="22"/>
  <c r="O72" i="22"/>
  <c r="O59" i="22"/>
  <c r="O32" i="22"/>
  <c r="O204" i="22"/>
  <c r="O19" i="22"/>
  <c r="O100" i="22"/>
  <c r="O81" i="22"/>
  <c r="O80" i="22"/>
  <c r="O167" i="22"/>
  <c r="O128" i="22"/>
  <c r="O65" i="22"/>
  <c r="O101" i="22"/>
  <c r="O151" i="22"/>
  <c r="O33" i="22"/>
  <c r="O54" i="22"/>
  <c r="O177" i="22"/>
  <c r="O110" i="22"/>
  <c r="O52" i="22"/>
  <c r="O17" i="22"/>
  <c r="O119" i="22"/>
  <c r="O44" i="22"/>
  <c r="O41" i="22"/>
  <c r="O71" i="22"/>
  <c r="O135" i="22"/>
  <c r="O189" i="22"/>
  <c r="O163" i="22"/>
  <c r="O77" i="22"/>
  <c r="O79" i="22"/>
  <c r="O213" i="22"/>
  <c r="O107" i="22"/>
  <c r="O153" i="22"/>
  <c r="O92" i="22"/>
  <c r="O219" i="22"/>
  <c r="O124" i="22"/>
  <c r="O173" i="22"/>
  <c r="O11" i="22"/>
  <c r="O45" i="22"/>
  <c r="O123" i="22"/>
  <c r="O187" i="22"/>
  <c r="O12" i="22"/>
  <c r="O184" i="22"/>
  <c r="O214" i="22"/>
  <c r="O217" i="22"/>
  <c r="O210" i="22"/>
  <c r="O228" i="22"/>
  <c r="O186" i="22"/>
  <c r="O154" i="22"/>
  <c r="O25" i="22"/>
  <c r="O117" i="22"/>
  <c r="O87" i="22"/>
  <c r="O197" i="22"/>
  <c r="O129" i="22"/>
  <c r="O155" i="22"/>
  <c r="O69" i="22"/>
  <c r="O156" i="22"/>
  <c r="O208" i="22"/>
  <c r="O199" i="22"/>
  <c r="O166" i="22"/>
  <c r="O18" i="22"/>
  <c r="O134" i="22"/>
  <c r="O188" i="22"/>
  <c r="O141" i="22"/>
  <c r="O171" i="22"/>
  <c r="O180" i="22"/>
  <c r="O215" i="22"/>
  <c r="O143" i="22"/>
  <c r="O127" i="22"/>
  <c r="O122" i="22"/>
  <c r="O51" i="22"/>
  <c r="O211" i="22"/>
  <c r="O160" i="22"/>
  <c r="O161" i="22"/>
  <c r="O195" i="22"/>
  <c r="O150" i="22"/>
  <c r="O178" i="22"/>
  <c r="O106" i="22"/>
  <c r="O179" i="22"/>
  <c r="O196" i="22"/>
  <c r="O209" i="22"/>
  <c r="O222" i="22"/>
  <c r="O229" i="22"/>
  <c r="O227" i="22"/>
  <c r="O221" i="22"/>
  <c r="O146" i="22"/>
  <c r="O223" i="22"/>
  <c r="O226" i="22"/>
  <c r="O230" i="22"/>
  <c r="O205" i="22"/>
  <c r="O224" i="22"/>
  <c r="O47" i="22"/>
  <c r="O220" i="22"/>
  <c r="O225" i="22"/>
  <c r="O95" i="22"/>
  <c r="O206" i="22"/>
  <c r="O37" i="22"/>
  <c r="O152" i="22"/>
  <c r="O58" i="22"/>
  <c r="O120" i="22"/>
  <c r="O174" i="22"/>
  <c r="O192" i="22"/>
  <c r="O84" i="22"/>
  <c r="O14" i="22"/>
  <c r="O148" i="22"/>
  <c r="O34" i="22"/>
  <c r="O105" i="22"/>
  <c r="O97" i="22"/>
  <c r="O68" i="22"/>
  <c r="O158" i="22"/>
  <c r="O93" i="22"/>
  <c r="O49" i="22"/>
  <c r="O60" i="22"/>
  <c r="O9" i="22"/>
  <c r="O73" i="22"/>
  <c r="O38" i="22"/>
  <c r="O23" i="22"/>
  <c r="O20" i="22"/>
  <c r="O40" i="22"/>
  <c r="O42" i="22"/>
  <c r="O131" i="22"/>
  <c r="O67" i="22"/>
  <c r="O66" i="22"/>
  <c r="O56" i="22"/>
  <c r="O10" i="22"/>
  <c r="O137" i="22"/>
  <c r="O98" i="22"/>
  <c r="O86" i="22"/>
  <c r="O103" i="22"/>
  <c r="O118" i="22"/>
  <c r="O39" i="22"/>
  <c r="O126" i="22"/>
  <c r="O43" i="22"/>
  <c r="O133" i="22"/>
  <c r="O164" i="22"/>
  <c r="O53" i="22"/>
  <c r="O145" i="22"/>
  <c r="O202" i="22"/>
  <c r="O201" i="22"/>
  <c r="O216" i="22"/>
  <c r="O190" i="22"/>
  <c r="O136" i="22"/>
  <c r="O185" i="22"/>
  <c r="O203" i="22"/>
  <c r="O90" i="22"/>
  <c r="O182" i="22"/>
  <c r="O231" i="22"/>
  <c r="O232" i="22"/>
  <c r="O31" i="22"/>
  <c r="O207" i="22"/>
  <c r="O235" i="22"/>
  <c r="O144" i="22"/>
  <c r="O236" i="22"/>
  <c r="O233" i="22"/>
  <c r="O147" i="22"/>
  <c r="O57" i="22"/>
  <c r="O183" i="22"/>
  <c r="O21" i="22"/>
  <c r="O172" i="22"/>
  <c r="O193" i="22"/>
  <c r="O191" i="22"/>
  <c r="O165" i="22"/>
  <c r="O200" i="22"/>
  <c r="O168" i="22"/>
  <c r="O113" i="22"/>
  <c r="O132" i="22"/>
  <c r="O181" i="22"/>
  <c r="O108" i="22"/>
  <c r="O157" i="22"/>
  <c r="O111" i="22"/>
  <c r="O140" i="22"/>
  <c r="O234" i="22"/>
  <c r="O104" i="22"/>
  <c r="O62" i="22"/>
  <c r="O194" i="22"/>
  <c r="O176" i="22"/>
  <c r="O212" i="22"/>
  <c r="O74" i="22"/>
  <c r="O61" i="22"/>
  <c r="O24" i="22"/>
  <c r="O169" i="22"/>
  <c r="O63" i="22"/>
  <c r="O48" i="22"/>
  <c r="O112" i="22"/>
  <c r="O83" i="22"/>
  <c r="O170" i="22"/>
  <c r="O125" i="22"/>
  <c r="O7" i="22"/>
  <c r="O115" i="22"/>
  <c r="O218" i="22"/>
  <c r="O13" i="22"/>
  <c r="O88" i="22"/>
  <c r="O27" i="22"/>
  <c r="O85" i="22"/>
  <c r="O91" i="22"/>
  <c r="O78" i="22"/>
  <c r="O82" i="22"/>
  <c r="O99" i="22"/>
  <c r="O8" i="22"/>
  <c r="O36" i="22"/>
  <c r="O75" i="22"/>
  <c r="O102" i="22"/>
  <c r="O46" i="22"/>
  <c r="O15" i="22"/>
  <c r="O76" i="22"/>
  <c r="AL89" i="22"/>
  <c r="AL55" i="22"/>
  <c r="AL139" i="22"/>
  <c r="AL28" i="22"/>
  <c r="AL22" i="22"/>
  <c r="AL30" i="22"/>
  <c r="AL29" i="22"/>
  <c r="AL4" i="22"/>
  <c r="AL121" i="22"/>
  <c r="AL114" i="22"/>
  <c r="AL175" i="22"/>
  <c r="AL16" i="22"/>
  <c r="AL162" i="22"/>
  <c r="AL94" i="22"/>
  <c r="AL70" i="22"/>
  <c r="AL116" i="22"/>
  <c r="AL198" i="22"/>
  <c r="AL149" i="22"/>
  <c r="AL138" i="22"/>
  <c r="AL109" i="22"/>
  <c r="AL142" i="22"/>
  <c r="AL96" i="22"/>
  <c r="AL159" i="22"/>
  <c r="AL6" i="22"/>
  <c r="AL26" i="22"/>
  <c r="AL50" i="22"/>
  <c r="AL35" i="22"/>
  <c r="AL5" i="22"/>
  <c r="AL130" i="22"/>
  <c r="AL64" i="22"/>
  <c r="AL72" i="22"/>
  <c r="AL59" i="22"/>
  <c r="AL32" i="22"/>
  <c r="AL204" i="22"/>
  <c r="AL19" i="22"/>
  <c r="AL100" i="22"/>
  <c r="AL81" i="22"/>
  <c r="AL80" i="22"/>
  <c r="AL167" i="22"/>
  <c r="AL128" i="22"/>
  <c r="AL65" i="22"/>
  <c r="AL101" i="22"/>
  <c r="AL151" i="22"/>
  <c r="AL33" i="22"/>
  <c r="AL54" i="22"/>
  <c r="AL177" i="22"/>
  <c r="AL110" i="22"/>
  <c r="AL52" i="22"/>
  <c r="AL17" i="22"/>
  <c r="AL119" i="22"/>
  <c r="AL44" i="22"/>
  <c r="AL41" i="22"/>
  <c r="AL71" i="22"/>
  <c r="AL135" i="22"/>
  <c r="AL189" i="22"/>
  <c r="AL163" i="22"/>
  <c r="AL77" i="22"/>
  <c r="AL79" i="22"/>
  <c r="AL213" i="22"/>
  <c r="AL107" i="22"/>
  <c r="AL153" i="22"/>
  <c r="AL92" i="22"/>
  <c r="AL219" i="22"/>
  <c r="AL124" i="22"/>
  <c r="AL173" i="22"/>
  <c r="AL11" i="22"/>
  <c r="AL45" i="22"/>
  <c r="AL123" i="22"/>
  <c r="AL187" i="22"/>
  <c r="AL12" i="22"/>
  <c r="AL184" i="22"/>
  <c r="AL214" i="22"/>
  <c r="AL217" i="22"/>
  <c r="AL210" i="22"/>
  <c r="AL228" i="22"/>
  <c r="AL186" i="22"/>
  <c r="AL154" i="22"/>
  <c r="AL25" i="22"/>
  <c r="AL117" i="22"/>
  <c r="AL87" i="22"/>
  <c r="AL197" i="22"/>
  <c r="AL129" i="22"/>
  <c r="AL155" i="22"/>
  <c r="AL69" i="22"/>
  <c r="AL156" i="22"/>
  <c r="AL208" i="22"/>
  <c r="AL199" i="22"/>
  <c r="AL166" i="22"/>
  <c r="AL18" i="22"/>
  <c r="AL134" i="22"/>
  <c r="AL188" i="22"/>
  <c r="AL141" i="22"/>
  <c r="AL171" i="22"/>
  <c r="AL180" i="22"/>
  <c r="AL215" i="22"/>
  <c r="AL143" i="22"/>
  <c r="AL127" i="22"/>
  <c r="AL122" i="22"/>
  <c r="AL51" i="22"/>
  <c r="AL211" i="22"/>
  <c r="AL160" i="22"/>
  <c r="AL161" i="22"/>
  <c r="AL195" i="22"/>
  <c r="AL150" i="22"/>
  <c r="AL178" i="22"/>
  <c r="AL106" i="22"/>
  <c r="AL179" i="22"/>
  <c r="AL196" i="22"/>
  <c r="AL209" i="22"/>
  <c r="AL222" i="22"/>
  <c r="AL229" i="22"/>
  <c r="AL227" i="22"/>
  <c r="AL221" i="22"/>
  <c r="AL146" i="22"/>
  <c r="AL223" i="22"/>
  <c r="AL226" i="22"/>
  <c r="AL230" i="22"/>
  <c r="AL205" i="22"/>
  <c r="AL224" i="22"/>
  <c r="AL47" i="22"/>
  <c r="AL220" i="22"/>
  <c r="AL225" i="22"/>
  <c r="AL95" i="22"/>
  <c r="AL206" i="22"/>
  <c r="AL37" i="22"/>
  <c r="AL152" i="22"/>
  <c r="AL58" i="22"/>
  <c r="AL120" i="22"/>
  <c r="AL174" i="22"/>
  <c r="AL192" i="22"/>
  <c r="AL84" i="22"/>
  <c r="AL14" i="22"/>
  <c r="AL148" i="22"/>
  <c r="AL34" i="22"/>
  <c r="AL105" i="22"/>
  <c r="AL97" i="22"/>
  <c r="AL68" i="22"/>
  <c r="AL158" i="22"/>
  <c r="AL93" i="22"/>
  <c r="AL49" i="22"/>
  <c r="AL60" i="22"/>
  <c r="AL9" i="22"/>
  <c r="AL73" i="22"/>
  <c r="AL38" i="22"/>
  <c r="AL23" i="22"/>
  <c r="AL20" i="22"/>
  <c r="AL40" i="22"/>
  <c r="AL42" i="22"/>
  <c r="AL131" i="22"/>
  <c r="AL67" i="22"/>
  <c r="AL66" i="22"/>
  <c r="AL56" i="22"/>
  <c r="AL10" i="22"/>
  <c r="AL137" i="22"/>
  <c r="AL98" i="22"/>
  <c r="AL86" i="22"/>
  <c r="AL103" i="22"/>
  <c r="AL118" i="22"/>
  <c r="AL39" i="22"/>
  <c r="AL126" i="22"/>
  <c r="AL43" i="22"/>
  <c r="AL133" i="22"/>
  <c r="AL164" i="22"/>
  <c r="AL53" i="22"/>
  <c r="AL145" i="22"/>
  <c r="AL202" i="22"/>
  <c r="AL201" i="22"/>
  <c r="AL216" i="22"/>
  <c r="AL190" i="22"/>
  <c r="AL136" i="22"/>
  <c r="AL185" i="22"/>
  <c r="AL203" i="22"/>
  <c r="AL90" i="22"/>
  <c r="AL182" i="22"/>
  <c r="AL231" i="22"/>
  <c r="AL232" i="22"/>
  <c r="AL31" i="22"/>
  <c r="AL207" i="22"/>
  <c r="AL235" i="22"/>
  <c r="AL144" i="22"/>
  <c r="AL236" i="22"/>
  <c r="AL233" i="22"/>
  <c r="AL147" i="22"/>
  <c r="AL57" i="22"/>
  <c r="AL183" i="22"/>
  <c r="AL21" i="22"/>
  <c r="AL172" i="22"/>
  <c r="AL193" i="22"/>
  <c r="AL191" i="22"/>
  <c r="AL165" i="22"/>
  <c r="AL200" i="22"/>
  <c r="AL168" i="22"/>
  <c r="AL113" i="22"/>
  <c r="AL132" i="22"/>
  <c r="AL181" i="22"/>
  <c r="AL108" i="22"/>
  <c r="AL157" i="22"/>
  <c r="AL111" i="22"/>
  <c r="AL140" i="22"/>
  <c r="AL234" i="22"/>
  <c r="AL104" i="22"/>
  <c r="AL62" i="22"/>
  <c r="AL194" i="22"/>
  <c r="AL176" i="22"/>
  <c r="AL212" i="22"/>
  <c r="AL74" i="22"/>
  <c r="AL61" i="22"/>
  <c r="AL24" i="22"/>
  <c r="AL169" i="22"/>
  <c r="AL63" i="22"/>
  <c r="AL48" i="22"/>
  <c r="AL112" i="22"/>
  <c r="AL83" i="22"/>
  <c r="AL170" i="22"/>
  <c r="AL125" i="22"/>
  <c r="AL7" i="22"/>
  <c r="AL115" i="22"/>
  <c r="AL218" i="22"/>
  <c r="AL13" i="22"/>
  <c r="AL88" i="22"/>
  <c r="AL27" i="22"/>
  <c r="AL85" i="22"/>
  <c r="AL91" i="22"/>
  <c r="AL78" i="22"/>
  <c r="AL82" i="22"/>
  <c r="AL99" i="22"/>
  <c r="AL8" i="22"/>
  <c r="AL36" i="22"/>
  <c r="AL75" i="22"/>
  <c r="AL102" i="22"/>
  <c r="AL46" i="22"/>
  <c r="AL15" i="22"/>
  <c r="AL76" i="22"/>
  <c r="AF89" i="22"/>
  <c r="AF55" i="22"/>
  <c r="AF139" i="22"/>
  <c r="AF28" i="22"/>
  <c r="AF22" i="22"/>
  <c r="AF30" i="22"/>
  <c r="AF29" i="22"/>
  <c r="AF4" i="22"/>
  <c r="AF121" i="22"/>
  <c r="AF114" i="22"/>
  <c r="AF175" i="22"/>
  <c r="AF16" i="22"/>
  <c r="AF162" i="22"/>
  <c r="AF94" i="22"/>
  <c r="AF70" i="22"/>
  <c r="AF116" i="22"/>
  <c r="AF198" i="22"/>
  <c r="AF149" i="22"/>
  <c r="AF138" i="22"/>
  <c r="AF109" i="22"/>
  <c r="AF142" i="22"/>
  <c r="AF96" i="22"/>
  <c r="AF159" i="22"/>
  <c r="AF6" i="22"/>
  <c r="AF26" i="22"/>
  <c r="AF50" i="22"/>
  <c r="AF35" i="22"/>
  <c r="AF5" i="22"/>
  <c r="AF130" i="22"/>
  <c r="AF64" i="22"/>
  <c r="AF72" i="22"/>
  <c r="AF59" i="22"/>
  <c r="AF32" i="22"/>
  <c r="AF204" i="22"/>
  <c r="AF19" i="22"/>
  <c r="AF100" i="22"/>
  <c r="AF81" i="22"/>
  <c r="AF80" i="22"/>
  <c r="AF167" i="22"/>
  <c r="AF128" i="22"/>
  <c r="AF65" i="22"/>
  <c r="AF101" i="22"/>
  <c r="AF151" i="22"/>
  <c r="AF33" i="22"/>
  <c r="AF54" i="22"/>
  <c r="AF177" i="22"/>
  <c r="AF110" i="22"/>
  <c r="AF52" i="22"/>
  <c r="AF17" i="22"/>
  <c r="AF119" i="22"/>
  <c r="AF44" i="22"/>
  <c r="AF41" i="22"/>
  <c r="AF71" i="22"/>
  <c r="AF135" i="22"/>
  <c r="AF189" i="22"/>
  <c r="AF163" i="22"/>
  <c r="AF77" i="22"/>
  <c r="AF79" i="22"/>
  <c r="AF213" i="22"/>
  <c r="AF107" i="22"/>
  <c r="AF153" i="22"/>
  <c r="AF92" i="22"/>
  <c r="AF219" i="22"/>
  <c r="AF124" i="22"/>
  <c r="AF173" i="22"/>
  <c r="AF11" i="22"/>
  <c r="AF45" i="22"/>
  <c r="AF123" i="22"/>
  <c r="AF187" i="22"/>
  <c r="AF12" i="22"/>
  <c r="AF184" i="22"/>
  <c r="AF214" i="22"/>
  <c r="AF217" i="22"/>
  <c r="AF210" i="22"/>
  <c r="AF228" i="22"/>
  <c r="AF186" i="22"/>
  <c r="AF154" i="22"/>
  <c r="AF25" i="22"/>
  <c r="AF117" i="22"/>
  <c r="AF87" i="22"/>
  <c r="AF197" i="22"/>
  <c r="AF129" i="22"/>
  <c r="AF155" i="22"/>
  <c r="AF69" i="22"/>
  <c r="AF156" i="22"/>
  <c r="AF208" i="22"/>
  <c r="AF199" i="22"/>
  <c r="AF166" i="22"/>
  <c r="AF18" i="22"/>
  <c r="AF134" i="22"/>
  <c r="AF188" i="22"/>
  <c r="AF141" i="22"/>
  <c r="AF171" i="22"/>
  <c r="AF180" i="22"/>
  <c r="AF215" i="22"/>
  <c r="AF143" i="22"/>
  <c r="AF127" i="22"/>
  <c r="AF122" i="22"/>
  <c r="AF51" i="22"/>
  <c r="AF211" i="22"/>
  <c r="AF160" i="22"/>
  <c r="AF161" i="22"/>
  <c r="AF195" i="22"/>
  <c r="AF150" i="22"/>
  <c r="AF178" i="22"/>
  <c r="AF106" i="22"/>
  <c r="AF179" i="22"/>
  <c r="AF196" i="22"/>
  <c r="AF209" i="22"/>
  <c r="AF222" i="22"/>
  <c r="AF229" i="22"/>
  <c r="AF227" i="22"/>
  <c r="AF221" i="22"/>
  <c r="AF146" i="22"/>
  <c r="AF223" i="22"/>
  <c r="AF226" i="22"/>
  <c r="AF230" i="22"/>
  <c r="AF205" i="22"/>
  <c r="AF224" i="22"/>
  <c r="AF47" i="22"/>
  <c r="AF220" i="22"/>
  <c r="AF225" i="22"/>
  <c r="AF95" i="22"/>
  <c r="AF206" i="22"/>
  <c r="AF37" i="22"/>
  <c r="AF152" i="22"/>
  <c r="AF58" i="22"/>
  <c r="AF120" i="22"/>
  <c r="AF174" i="22"/>
  <c r="AF192" i="22"/>
  <c r="AF84" i="22"/>
  <c r="AF14" i="22"/>
  <c r="AF148" i="22"/>
  <c r="AF34" i="22"/>
  <c r="AF105" i="22"/>
  <c r="AF97" i="22"/>
  <c r="AF68" i="22"/>
  <c r="AF158" i="22"/>
  <c r="AF93" i="22"/>
  <c r="AF49" i="22"/>
  <c r="AF60" i="22"/>
  <c r="AF9" i="22"/>
  <c r="AF73" i="22"/>
  <c r="AF38" i="22"/>
  <c r="AF23" i="22"/>
  <c r="AF20" i="22"/>
  <c r="AF40" i="22"/>
  <c r="AF42" i="22"/>
  <c r="AF131" i="22"/>
  <c r="AF67" i="22"/>
  <c r="AF66" i="22"/>
  <c r="AF56" i="22"/>
  <c r="AF10" i="22"/>
  <c r="AF137" i="22"/>
  <c r="AF98" i="22"/>
  <c r="AF86" i="22"/>
  <c r="AF103" i="22"/>
  <c r="AF118" i="22"/>
  <c r="AF39" i="22"/>
  <c r="AF126" i="22"/>
  <c r="AF43" i="22"/>
  <c r="AF133" i="22"/>
  <c r="AF164" i="22"/>
  <c r="AF53" i="22"/>
  <c r="AF145" i="22"/>
  <c r="AF202" i="22"/>
  <c r="AF201" i="22"/>
  <c r="AF216" i="22"/>
  <c r="AF190" i="22"/>
  <c r="AF136" i="22"/>
  <c r="AF185" i="22"/>
  <c r="AF203" i="22"/>
  <c r="AF90" i="22"/>
  <c r="AF182" i="22"/>
  <c r="AF231" i="22"/>
  <c r="AF232" i="22"/>
  <c r="AF31" i="22"/>
  <c r="AF207" i="22"/>
  <c r="AF235" i="22"/>
  <c r="AF144" i="22"/>
  <c r="AF236" i="22"/>
  <c r="AF233" i="22"/>
  <c r="AF147" i="22"/>
  <c r="AF57" i="22"/>
  <c r="AF183" i="22"/>
  <c r="AF21" i="22"/>
  <c r="AF172" i="22"/>
  <c r="AF193" i="22"/>
  <c r="AF191" i="22"/>
  <c r="AF165" i="22"/>
  <c r="AF200" i="22"/>
  <c r="AF168" i="22"/>
  <c r="AF113" i="22"/>
  <c r="AF132" i="22"/>
  <c r="AF181" i="22"/>
  <c r="AF108" i="22"/>
  <c r="AF157" i="22"/>
  <c r="AF111" i="22"/>
  <c r="AF140" i="22"/>
  <c r="AF234" i="22"/>
  <c r="AF104" i="22"/>
  <c r="AF62" i="22"/>
  <c r="AF194" i="22"/>
  <c r="AF176" i="22"/>
  <c r="AF212" i="22"/>
  <c r="AF74" i="22"/>
  <c r="AF61" i="22"/>
  <c r="AF24" i="22"/>
  <c r="AF169" i="22"/>
  <c r="AF63" i="22"/>
  <c r="AF48" i="22"/>
  <c r="AF112" i="22"/>
  <c r="AF83" i="22"/>
  <c r="AF170" i="22"/>
  <c r="AF125" i="22"/>
  <c r="AF7" i="22"/>
  <c r="AF115" i="22"/>
  <c r="AF218" i="22"/>
  <c r="AF13" i="22"/>
  <c r="AF88" i="22"/>
  <c r="AF27" i="22"/>
  <c r="AF85" i="22"/>
  <c r="AF91" i="22"/>
  <c r="AF78" i="22"/>
  <c r="AF82" i="22"/>
  <c r="AF99" i="22"/>
  <c r="AF8" i="22"/>
  <c r="AF36" i="22"/>
  <c r="AF75" i="22"/>
  <c r="AF102" i="22"/>
  <c r="AF46" i="22"/>
  <c r="AF15" i="22"/>
  <c r="AF76" i="22"/>
  <c r="AC89" i="22"/>
  <c r="AC55" i="22"/>
  <c r="AC139" i="22"/>
  <c r="AC28" i="22"/>
  <c r="AC22" i="22"/>
  <c r="AC30" i="22"/>
  <c r="AC29" i="22"/>
  <c r="AC4" i="22"/>
  <c r="AC121" i="22"/>
  <c r="AC114" i="22"/>
  <c r="AC175" i="22"/>
  <c r="AC16" i="22"/>
  <c r="AC162" i="22"/>
  <c r="AC94" i="22"/>
  <c r="AC70" i="22"/>
  <c r="AC116" i="22"/>
  <c r="AC198" i="22"/>
  <c r="AC149" i="22"/>
  <c r="AC138" i="22"/>
  <c r="AC109" i="22"/>
  <c r="AC142" i="22"/>
  <c r="AC96" i="22"/>
  <c r="AC159" i="22"/>
  <c r="AC6" i="22"/>
  <c r="AC26" i="22"/>
  <c r="AC50" i="22"/>
  <c r="AC35" i="22"/>
  <c r="AC5" i="22"/>
  <c r="AC130" i="22"/>
  <c r="AC64" i="22"/>
  <c r="AC72" i="22"/>
  <c r="AC59" i="22"/>
  <c r="AC32" i="22"/>
  <c r="AC204" i="22"/>
  <c r="AC19" i="22"/>
  <c r="AC100" i="22"/>
  <c r="AC81" i="22"/>
  <c r="AC80" i="22"/>
  <c r="AC167" i="22"/>
  <c r="AC128" i="22"/>
  <c r="AC65" i="22"/>
  <c r="AC101" i="22"/>
  <c r="AC151" i="22"/>
  <c r="AC33" i="22"/>
  <c r="AC54" i="22"/>
  <c r="AC177" i="22"/>
  <c r="AC110" i="22"/>
  <c r="AC52" i="22"/>
  <c r="AC17" i="22"/>
  <c r="AC119" i="22"/>
  <c r="AC44" i="22"/>
  <c r="AC41" i="22"/>
  <c r="AC71" i="22"/>
  <c r="AC135" i="22"/>
  <c r="AC189" i="22"/>
  <c r="AC163" i="22"/>
  <c r="AC77" i="22"/>
  <c r="AC79" i="22"/>
  <c r="AC213" i="22"/>
  <c r="AC107" i="22"/>
  <c r="AC153" i="22"/>
  <c r="AC92" i="22"/>
  <c r="AC219" i="22"/>
  <c r="AC124" i="22"/>
  <c r="AC173" i="22"/>
  <c r="AC11" i="22"/>
  <c r="AC45" i="22"/>
  <c r="AC123" i="22"/>
  <c r="AC187" i="22"/>
  <c r="AC12" i="22"/>
  <c r="AC184" i="22"/>
  <c r="AC214" i="22"/>
  <c r="AC217" i="22"/>
  <c r="AC210" i="22"/>
  <c r="AC228" i="22"/>
  <c r="AC186" i="22"/>
  <c r="AC154" i="22"/>
  <c r="AC25" i="22"/>
  <c r="AC117" i="22"/>
  <c r="AC87" i="22"/>
  <c r="AC197" i="22"/>
  <c r="AC129" i="22"/>
  <c r="AC155" i="22"/>
  <c r="AC69" i="22"/>
  <c r="AC156" i="22"/>
  <c r="AC208" i="22"/>
  <c r="AC199" i="22"/>
  <c r="AC166" i="22"/>
  <c r="AC18" i="22"/>
  <c r="AC134" i="22"/>
  <c r="AC188" i="22"/>
  <c r="AC141" i="22"/>
  <c r="AC171" i="22"/>
  <c r="AC180" i="22"/>
  <c r="AC215" i="22"/>
  <c r="AC143" i="22"/>
  <c r="AC127" i="22"/>
  <c r="AC122" i="22"/>
  <c r="AC51" i="22"/>
  <c r="AC211" i="22"/>
  <c r="AC160" i="22"/>
  <c r="AC161" i="22"/>
  <c r="AC195" i="22"/>
  <c r="AC150" i="22"/>
  <c r="AC178" i="22"/>
  <c r="AC106" i="22"/>
  <c r="AC179" i="22"/>
  <c r="AC196" i="22"/>
  <c r="AC209" i="22"/>
  <c r="AC222" i="22"/>
  <c r="AC229" i="22"/>
  <c r="AC227" i="22"/>
  <c r="AC221" i="22"/>
  <c r="AC146" i="22"/>
  <c r="AC223" i="22"/>
  <c r="AC226" i="22"/>
  <c r="AC230" i="22"/>
  <c r="AC205" i="22"/>
  <c r="AC224" i="22"/>
  <c r="AC47" i="22"/>
  <c r="AC220" i="22"/>
  <c r="AC225" i="22"/>
  <c r="AC95" i="22"/>
  <c r="AC206" i="22"/>
  <c r="AC37" i="22"/>
  <c r="AC152" i="22"/>
  <c r="AC58" i="22"/>
  <c r="AC120" i="22"/>
  <c r="AC174" i="22"/>
  <c r="AC192" i="22"/>
  <c r="AC84" i="22"/>
  <c r="AC14" i="22"/>
  <c r="AC148" i="22"/>
  <c r="AC34" i="22"/>
  <c r="AC105" i="22"/>
  <c r="AC97" i="22"/>
  <c r="AC68" i="22"/>
  <c r="AC158" i="22"/>
  <c r="AC93" i="22"/>
  <c r="AC49" i="22"/>
  <c r="AC60" i="22"/>
  <c r="AC9" i="22"/>
  <c r="AC73" i="22"/>
  <c r="AC38" i="22"/>
  <c r="AC23" i="22"/>
  <c r="AC20" i="22"/>
  <c r="AC40" i="22"/>
  <c r="AC42" i="22"/>
  <c r="AC131" i="22"/>
  <c r="AC67" i="22"/>
  <c r="AC66" i="22"/>
  <c r="AC56" i="22"/>
  <c r="AC10" i="22"/>
  <c r="AC137" i="22"/>
  <c r="AC98" i="22"/>
  <c r="AC86" i="22"/>
  <c r="AC103" i="22"/>
  <c r="AC118" i="22"/>
  <c r="AC39" i="22"/>
  <c r="AC126" i="22"/>
  <c r="AC43" i="22"/>
  <c r="AC133" i="22"/>
  <c r="AC164" i="22"/>
  <c r="AC53" i="22"/>
  <c r="AC145" i="22"/>
  <c r="AC202" i="22"/>
  <c r="AC201" i="22"/>
  <c r="AC216" i="22"/>
  <c r="AC190" i="22"/>
  <c r="AC136" i="22"/>
  <c r="AC185" i="22"/>
  <c r="AC203" i="22"/>
  <c r="AC90" i="22"/>
  <c r="AC182" i="22"/>
  <c r="AC231" i="22"/>
  <c r="AC232" i="22"/>
  <c r="AC31" i="22"/>
  <c r="AC207" i="22"/>
  <c r="AC235" i="22"/>
  <c r="AC144" i="22"/>
  <c r="AC236" i="22"/>
  <c r="AC233" i="22"/>
  <c r="AC147" i="22"/>
  <c r="AC57" i="22"/>
  <c r="AC183" i="22"/>
  <c r="AC21" i="22"/>
  <c r="AC172" i="22"/>
  <c r="AC193" i="22"/>
  <c r="AC191" i="22"/>
  <c r="AC165" i="22"/>
  <c r="AC200" i="22"/>
  <c r="AC168" i="22"/>
  <c r="AC113" i="22"/>
  <c r="AC132" i="22"/>
  <c r="AC181" i="22"/>
  <c r="AC108" i="22"/>
  <c r="AC157" i="22"/>
  <c r="AC111" i="22"/>
  <c r="AC140" i="22"/>
  <c r="AC234" i="22"/>
  <c r="AC104" i="22"/>
  <c r="AC62" i="22"/>
  <c r="AC194" i="22"/>
  <c r="AC176" i="22"/>
  <c r="AC212" i="22"/>
  <c r="AC74" i="22"/>
  <c r="AC61" i="22"/>
  <c r="AC24" i="22"/>
  <c r="AC169" i="22"/>
  <c r="AC63" i="22"/>
  <c r="AC48" i="22"/>
  <c r="AC112" i="22"/>
  <c r="AC83" i="22"/>
  <c r="AC170" i="22"/>
  <c r="AC125" i="22"/>
  <c r="AC7" i="22"/>
  <c r="AC115" i="22"/>
  <c r="AC218" i="22"/>
  <c r="AC13" i="22"/>
  <c r="AC88" i="22"/>
  <c r="AC27" i="22"/>
  <c r="AC85" i="22"/>
  <c r="AC91" i="22"/>
  <c r="AC78" i="22"/>
  <c r="AC82" i="22"/>
  <c r="AC99" i="22"/>
  <c r="AC8" i="22"/>
  <c r="AC36" i="22"/>
  <c r="AC75" i="22"/>
  <c r="AC102" i="22"/>
  <c r="AC46" i="22"/>
  <c r="AC15" i="22"/>
  <c r="AC76" i="22"/>
  <c r="Z89" i="22"/>
  <c r="Z55" i="22"/>
  <c r="Z139" i="22"/>
  <c r="Z28" i="22"/>
  <c r="Z22" i="22"/>
  <c r="Z30" i="22"/>
  <c r="Z29" i="22"/>
  <c r="Z4" i="22"/>
  <c r="Z121" i="22"/>
  <c r="Z114" i="22"/>
  <c r="Z175" i="22"/>
  <c r="Z16" i="22"/>
  <c r="Z162" i="22"/>
  <c r="Z94" i="22"/>
  <c r="Z70" i="22"/>
  <c r="Z116" i="22"/>
  <c r="Z198" i="22"/>
  <c r="Z149" i="22"/>
  <c r="Z138" i="22"/>
  <c r="Z109" i="22"/>
  <c r="Z142" i="22"/>
  <c r="Z96" i="22"/>
  <c r="Z159" i="22"/>
  <c r="Z6" i="22"/>
  <c r="Z26" i="22"/>
  <c r="Z50" i="22"/>
  <c r="Z35" i="22"/>
  <c r="Z5" i="22"/>
  <c r="Z130" i="22"/>
  <c r="Z64" i="22"/>
  <c r="Z72" i="22"/>
  <c r="Z59" i="22"/>
  <c r="Z32" i="22"/>
  <c r="Z204" i="22"/>
  <c r="Z19" i="22"/>
  <c r="Z100" i="22"/>
  <c r="Z81" i="22"/>
  <c r="Z80" i="22"/>
  <c r="Z167" i="22"/>
  <c r="Z128" i="22"/>
  <c r="Z65" i="22"/>
  <c r="Z101" i="22"/>
  <c r="Z151" i="22"/>
  <c r="Z33" i="22"/>
  <c r="Z54" i="22"/>
  <c r="Z177" i="22"/>
  <c r="Z110" i="22"/>
  <c r="Z52" i="22"/>
  <c r="Z17" i="22"/>
  <c r="Z119" i="22"/>
  <c r="Z44" i="22"/>
  <c r="Z41" i="22"/>
  <c r="Z71" i="22"/>
  <c r="Z135" i="22"/>
  <c r="Z189" i="22"/>
  <c r="Z163" i="22"/>
  <c r="Z77" i="22"/>
  <c r="Z79" i="22"/>
  <c r="Z213" i="22"/>
  <c r="Z107" i="22"/>
  <c r="Z153" i="22"/>
  <c r="Z92" i="22"/>
  <c r="Z219" i="22"/>
  <c r="Z124" i="22"/>
  <c r="Z173" i="22"/>
  <c r="Z11" i="22"/>
  <c r="Z45" i="22"/>
  <c r="Z123" i="22"/>
  <c r="Z187" i="22"/>
  <c r="Z12" i="22"/>
  <c r="Z184" i="22"/>
  <c r="Z214" i="22"/>
  <c r="Z217" i="22"/>
  <c r="Z210" i="22"/>
  <c r="Z228" i="22"/>
  <c r="Z186" i="22"/>
  <c r="Z154" i="22"/>
  <c r="Z25" i="22"/>
  <c r="Z117" i="22"/>
  <c r="Z87" i="22"/>
  <c r="Z197" i="22"/>
  <c r="Z129" i="22"/>
  <c r="Z155" i="22"/>
  <c r="Z69" i="22"/>
  <c r="Z156" i="22"/>
  <c r="Z208" i="22"/>
  <c r="Z199" i="22"/>
  <c r="Z166" i="22"/>
  <c r="Z18" i="22"/>
  <c r="Z134" i="22"/>
  <c r="Z188" i="22"/>
  <c r="Z141" i="22"/>
  <c r="Z171" i="22"/>
  <c r="Z180" i="22"/>
  <c r="Z215" i="22"/>
  <c r="Z143" i="22"/>
  <c r="Z127" i="22"/>
  <c r="Z122" i="22"/>
  <c r="Z51" i="22"/>
  <c r="Z211" i="22"/>
  <c r="Z160" i="22"/>
  <c r="Z161" i="22"/>
  <c r="Z195" i="22"/>
  <c r="Z150" i="22"/>
  <c r="Z178" i="22"/>
  <c r="Z106" i="22"/>
  <c r="Z179" i="22"/>
  <c r="Z196" i="22"/>
  <c r="Z209" i="22"/>
  <c r="Z222" i="22"/>
  <c r="Z229" i="22"/>
  <c r="Z227" i="22"/>
  <c r="Z221" i="22"/>
  <c r="Z146" i="22"/>
  <c r="Z223" i="22"/>
  <c r="Z226" i="22"/>
  <c r="Z230" i="22"/>
  <c r="Z205" i="22"/>
  <c r="Z224" i="22"/>
  <c r="Z47" i="22"/>
  <c r="Z220" i="22"/>
  <c r="Z225" i="22"/>
  <c r="Z95" i="22"/>
  <c r="Z206" i="22"/>
  <c r="Z37" i="22"/>
  <c r="Z152" i="22"/>
  <c r="Z58" i="22"/>
  <c r="Z120" i="22"/>
  <c r="Z174" i="22"/>
  <c r="Z192" i="22"/>
  <c r="Z84" i="22"/>
  <c r="Z14" i="22"/>
  <c r="Z148" i="22"/>
  <c r="Z34" i="22"/>
  <c r="Z105" i="22"/>
  <c r="Z97" i="22"/>
  <c r="Z68" i="22"/>
  <c r="Z158" i="22"/>
  <c r="Z93" i="22"/>
  <c r="Z49" i="22"/>
  <c r="Z60" i="22"/>
  <c r="Z9" i="22"/>
  <c r="Z73" i="22"/>
  <c r="Z38" i="22"/>
  <c r="Z23" i="22"/>
  <c r="Z20" i="22"/>
  <c r="Z40" i="22"/>
  <c r="Z42" i="22"/>
  <c r="Z131" i="22"/>
  <c r="Z67" i="22"/>
  <c r="Z66" i="22"/>
  <c r="Z56" i="22"/>
  <c r="Z10" i="22"/>
  <c r="Z137" i="22"/>
  <c r="Z98" i="22"/>
  <c r="Z86" i="22"/>
  <c r="Z103" i="22"/>
  <c r="Z118" i="22"/>
  <c r="Z39" i="22"/>
  <c r="Z126" i="22"/>
  <c r="Z43" i="22"/>
  <c r="Z133" i="22"/>
  <c r="Z164" i="22"/>
  <c r="Z53" i="22"/>
  <c r="Z145" i="22"/>
  <c r="Z202" i="22"/>
  <c r="Z201" i="22"/>
  <c r="Z216" i="22"/>
  <c r="Z190" i="22"/>
  <c r="Z136" i="22"/>
  <c r="Z185" i="22"/>
  <c r="Z203" i="22"/>
  <c r="Z90" i="22"/>
  <c r="Z182" i="22"/>
  <c r="Z231" i="22"/>
  <c r="Z232" i="22"/>
  <c r="Z31" i="22"/>
  <c r="Z207" i="22"/>
  <c r="Z235" i="22"/>
  <c r="Z144" i="22"/>
  <c r="Z236" i="22"/>
  <c r="Z233" i="22"/>
  <c r="Z147" i="22"/>
  <c r="Z57" i="22"/>
  <c r="Z183" i="22"/>
  <c r="Z21" i="22"/>
  <c r="Z172" i="22"/>
  <c r="Z193" i="22"/>
  <c r="Z191" i="22"/>
  <c r="Z165" i="22"/>
  <c r="Z200" i="22"/>
  <c r="Z168" i="22"/>
  <c r="Z113" i="22"/>
  <c r="Z132" i="22"/>
  <c r="Z181" i="22"/>
  <c r="Z108" i="22"/>
  <c r="Z157" i="22"/>
  <c r="Z111" i="22"/>
  <c r="Z140" i="22"/>
  <c r="Z234" i="22"/>
  <c r="Z104" i="22"/>
  <c r="Z62" i="22"/>
  <c r="Z194" i="22"/>
  <c r="Z176" i="22"/>
  <c r="Z212" i="22"/>
  <c r="Z74" i="22"/>
  <c r="Z61" i="22"/>
  <c r="Z24" i="22"/>
  <c r="Z169" i="22"/>
  <c r="Z63" i="22"/>
  <c r="Z48" i="22"/>
  <c r="Z112" i="22"/>
  <c r="Z83" i="22"/>
  <c r="Z170" i="22"/>
  <c r="Z125" i="22"/>
  <c r="Z7" i="22"/>
  <c r="Z115" i="22"/>
  <c r="Z218" i="22"/>
  <c r="Z13" i="22"/>
  <c r="Z88" i="22"/>
  <c r="Z27" i="22"/>
  <c r="Z85" i="22"/>
  <c r="Z91" i="22"/>
  <c r="Z78" i="22"/>
  <c r="Z82" i="22"/>
  <c r="Z99" i="22"/>
  <c r="Z8" i="22"/>
  <c r="Z36" i="22"/>
  <c r="Z75" i="22"/>
  <c r="Z102" i="22"/>
  <c r="Z46" i="22"/>
  <c r="Z15" i="22"/>
  <c r="Z76" i="22"/>
  <c r="AT3" i="22" l="1"/>
  <c r="AR3" i="22"/>
  <c r="CK3" i="22"/>
  <c r="CJ3" i="22"/>
  <c r="AS3" i="22"/>
  <c r="AU3" i="22"/>
  <c r="AY3" i="22"/>
  <c r="AZ3" i="22"/>
  <c r="BA3" i="22"/>
  <c r="BD3" i="22"/>
  <c r="BE3" i="22"/>
  <c r="BF3" i="22"/>
  <c r="BJ3" i="22"/>
  <c r="BK3" i="22"/>
  <c r="BL3" i="22"/>
  <c r="BM3" i="22"/>
  <c r="BN3" i="22"/>
  <c r="BO3" i="22"/>
  <c r="BQ3" i="22"/>
  <c r="BR3" i="22"/>
  <c r="BS3" i="22"/>
  <c r="BT3" i="22"/>
  <c r="BU3" i="22"/>
  <c r="BV3" i="22"/>
  <c r="BY3" i="22"/>
  <c r="BZ3" i="22"/>
  <c r="CA3" i="22"/>
  <c r="CB3" i="22"/>
  <c r="AO3" i="22"/>
  <c r="AL3" i="22"/>
  <c r="AF3" i="22"/>
  <c r="AC3" i="22"/>
  <c r="V3" i="22"/>
  <c r="W3" i="22"/>
  <c r="Z3" i="22"/>
  <c r="U3" i="22"/>
  <c r="R3" i="22"/>
  <c r="M3" i="22"/>
  <c r="N3" i="22"/>
  <c r="O3" i="22"/>
  <c r="L89" i="22" l="1"/>
  <c r="K89" i="22" s="1"/>
  <c r="L55" i="22"/>
  <c r="K55" i="22" s="1"/>
  <c r="L139" i="22"/>
  <c r="K139" i="22" s="1"/>
  <c r="L28" i="22"/>
  <c r="K28" i="22" s="1"/>
  <c r="L22" i="22"/>
  <c r="K22" i="22" s="1"/>
  <c r="L30" i="22"/>
  <c r="K30" i="22" s="1"/>
  <c r="L29" i="22"/>
  <c r="K29" i="22" s="1"/>
  <c r="L4" i="22"/>
  <c r="K4" i="22" s="1"/>
  <c r="L121" i="22"/>
  <c r="K121" i="22" s="1"/>
  <c r="L114" i="22"/>
  <c r="K114" i="22" s="1"/>
  <c r="L175" i="22"/>
  <c r="K175" i="22" s="1"/>
  <c r="L16" i="22"/>
  <c r="K16" i="22" s="1"/>
  <c r="L162" i="22"/>
  <c r="K162" i="22" s="1"/>
  <c r="L94" i="22"/>
  <c r="K94" i="22" s="1"/>
  <c r="L70" i="22"/>
  <c r="K70" i="22" s="1"/>
  <c r="L116" i="22"/>
  <c r="K116" i="22" s="1"/>
  <c r="L198" i="22"/>
  <c r="K198" i="22" s="1"/>
  <c r="L149" i="22"/>
  <c r="K149" i="22" s="1"/>
  <c r="L138" i="22"/>
  <c r="K138" i="22" s="1"/>
  <c r="L109" i="22"/>
  <c r="K109" i="22" s="1"/>
  <c r="L142" i="22"/>
  <c r="K142" i="22" s="1"/>
  <c r="L96" i="22"/>
  <c r="K96" i="22" s="1"/>
  <c r="L159" i="22"/>
  <c r="K159" i="22" s="1"/>
  <c r="L6" i="22"/>
  <c r="K6" i="22" s="1"/>
  <c r="L26" i="22"/>
  <c r="K26" i="22" s="1"/>
  <c r="L50" i="22"/>
  <c r="K50" i="22" s="1"/>
  <c r="L35" i="22"/>
  <c r="K35" i="22" s="1"/>
  <c r="L5" i="22"/>
  <c r="K5" i="22" s="1"/>
  <c r="L130" i="22"/>
  <c r="K130" i="22" s="1"/>
  <c r="L64" i="22"/>
  <c r="K64" i="22" s="1"/>
  <c r="L72" i="22"/>
  <c r="K72" i="22" s="1"/>
  <c r="L59" i="22"/>
  <c r="K59" i="22" s="1"/>
  <c r="L32" i="22"/>
  <c r="K32" i="22" s="1"/>
  <c r="L204" i="22"/>
  <c r="K204" i="22" s="1"/>
  <c r="L19" i="22"/>
  <c r="K19" i="22" s="1"/>
  <c r="L100" i="22"/>
  <c r="K100" i="22" s="1"/>
  <c r="L81" i="22"/>
  <c r="K81" i="22" s="1"/>
  <c r="L80" i="22"/>
  <c r="K80" i="22" s="1"/>
  <c r="L167" i="22"/>
  <c r="K167" i="22" s="1"/>
  <c r="L128" i="22"/>
  <c r="K128" i="22" s="1"/>
  <c r="L65" i="22"/>
  <c r="K65" i="22" s="1"/>
  <c r="L101" i="22"/>
  <c r="K101" i="22" s="1"/>
  <c r="L151" i="22"/>
  <c r="K151" i="22" s="1"/>
  <c r="L33" i="22"/>
  <c r="K33" i="22" s="1"/>
  <c r="L54" i="22"/>
  <c r="K54" i="22" s="1"/>
  <c r="L177" i="22"/>
  <c r="K177" i="22" s="1"/>
  <c r="L110" i="22"/>
  <c r="K110" i="22" s="1"/>
  <c r="L52" i="22"/>
  <c r="K52" i="22" s="1"/>
  <c r="L17" i="22"/>
  <c r="K17" i="22" s="1"/>
  <c r="L119" i="22"/>
  <c r="K119" i="22" s="1"/>
  <c r="L44" i="22"/>
  <c r="K44" i="22" s="1"/>
  <c r="L41" i="22"/>
  <c r="K41" i="22" s="1"/>
  <c r="L71" i="22"/>
  <c r="K71" i="22" s="1"/>
  <c r="L135" i="22"/>
  <c r="K135" i="22" s="1"/>
  <c r="L189" i="22"/>
  <c r="K189" i="22" s="1"/>
  <c r="L163" i="22"/>
  <c r="K163" i="22" s="1"/>
  <c r="L77" i="22"/>
  <c r="K77" i="22" s="1"/>
  <c r="L79" i="22"/>
  <c r="K79" i="22" s="1"/>
  <c r="L213" i="22"/>
  <c r="K213" i="22" s="1"/>
  <c r="L107" i="22"/>
  <c r="K107" i="22" s="1"/>
  <c r="L153" i="22"/>
  <c r="K153" i="22" s="1"/>
  <c r="L92" i="22"/>
  <c r="K92" i="22" s="1"/>
  <c r="L219" i="22"/>
  <c r="K219" i="22" s="1"/>
  <c r="L124" i="22"/>
  <c r="K124" i="22" s="1"/>
  <c r="L173" i="22"/>
  <c r="K173" i="22" s="1"/>
  <c r="L11" i="22"/>
  <c r="K11" i="22" s="1"/>
  <c r="L45" i="22"/>
  <c r="K45" i="22" s="1"/>
  <c r="L123" i="22"/>
  <c r="K123" i="22" s="1"/>
  <c r="L187" i="22"/>
  <c r="K187" i="22" s="1"/>
  <c r="L12" i="22"/>
  <c r="K12" i="22" s="1"/>
  <c r="L184" i="22"/>
  <c r="K184" i="22" s="1"/>
  <c r="L214" i="22"/>
  <c r="K214" i="22" s="1"/>
  <c r="L217" i="22"/>
  <c r="K217" i="22" s="1"/>
  <c r="L210" i="22"/>
  <c r="K210" i="22" s="1"/>
  <c r="L228" i="22"/>
  <c r="K228" i="22" s="1"/>
  <c r="L186" i="22"/>
  <c r="K186" i="22" s="1"/>
  <c r="L154" i="22"/>
  <c r="K154" i="22" s="1"/>
  <c r="L25" i="22"/>
  <c r="K25" i="22" s="1"/>
  <c r="L117" i="22"/>
  <c r="K117" i="22" s="1"/>
  <c r="L87" i="22"/>
  <c r="K87" i="22" s="1"/>
  <c r="L197" i="22"/>
  <c r="K197" i="22" s="1"/>
  <c r="L129" i="22"/>
  <c r="K129" i="22" s="1"/>
  <c r="L155" i="22"/>
  <c r="K155" i="22" s="1"/>
  <c r="L69" i="22"/>
  <c r="K69" i="22" s="1"/>
  <c r="L156" i="22"/>
  <c r="K156" i="22" s="1"/>
  <c r="L208" i="22"/>
  <c r="K208" i="22" s="1"/>
  <c r="L199" i="22"/>
  <c r="K199" i="22" s="1"/>
  <c r="L166" i="22"/>
  <c r="K166" i="22" s="1"/>
  <c r="L18" i="22"/>
  <c r="K18" i="22" s="1"/>
  <c r="L134" i="22"/>
  <c r="K134" i="22" s="1"/>
  <c r="L188" i="22"/>
  <c r="K188" i="22" s="1"/>
  <c r="L141" i="22"/>
  <c r="K141" i="22" s="1"/>
  <c r="L171" i="22"/>
  <c r="K171" i="22" s="1"/>
  <c r="L180" i="22"/>
  <c r="K180" i="22" s="1"/>
  <c r="L215" i="22"/>
  <c r="K215" i="22" s="1"/>
  <c r="L143" i="22"/>
  <c r="K143" i="22" s="1"/>
  <c r="L127" i="22"/>
  <c r="K127" i="22" s="1"/>
  <c r="L122" i="22"/>
  <c r="K122" i="22" s="1"/>
  <c r="L51" i="22"/>
  <c r="K51" i="22" s="1"/>
  <c r="L211" i="22"/>
  <c r="K211" i="22" s="1"/>
  <c r="L160" i="22"/>
  <c r="K160" i="22" s="1"/>
  <c r="L161" i="22"/>
  <c r="K161" i="22" s="1"/>
  <c r="L195" i="22"/>
  <c r="K195" i="22" s="1"/>
  <c r="L150" i="22"/>
  <c r="K150" i="22" s="1"/>
  <c r="L178" i="22"/>
  <c r="K178" i="22" s="1"/>
  <c r="L106" i="22"/>
  <c r="K106" i="22" s="1"/>
  <c r="L179" i="22"/>
  <c r="K179" i="22" s="1"/>
  <c r="L196" i="22"/>
  <c r="K196" i="22" s="1"/>
  <c r="L209" i="22"/>
  <c r="K209" i="22" s="1"/>
  <c r="L222" i="22"/>
  <c r="K222" i="22" s="1"/>
  <c r="L229" i="22"/>
  <c r="K229" i="22" s="1"/>
  <c r="L227" i="22"/>
  <c r="K227" i="22" s="1"/>
  <c r="L221" i="22"/>
  <c r="K221" i="22" s="1"/>
  <c r="L146" i="22"/>
  <c r="K146" i="22" s="1"/>
  <c r="L223" i="22"/>
  <c r="K223" i="22" s="1"/>
  <c r="L226" i="22"/>
  <c r="K226" i="22" s="1"/>
  <c r="L230" i="22"/>
  <c r="K230" i="22" s="1"/>
  <c r="L205" i="22"/>
  <c r="K205" i="22" s="1"/>
  <c r="L224" i="22"/>
  <c r="K224" i="22" s="1"/>
  <c r="L47" i="22"/>
  <c r="K47" i="22" s="1"/>
  <c r="L220" i="22"/>
  <c r="K220" i="22" s="1"/>
  <c r="L225" i="22"/>
  <c r="K225" i="22" s="1"/>
  <c r="L95" i="22"/>
  <c r="K95" i="22" s="1"/>
  <c r="L206" i="22"/>
  <c r="K206" i="22" s="1"/>
  <c r="L37" i="22"/>
  <c r="K37" i="22" s="1"/>
  <c r="L152" i="22"/>
  <c r="K152" i="22" s="1"/>
  <c r="L58" i="22"/>
  <c r="K58" i="22" s="1"/>
  <c r="L120" i="22"/>
  <c r="K120" i="22" s="1"/>
  <c r="L174" i="22"/>
  <c r="K174" i="22" s="1"/>
  <c r="L192" i="22"/>
  <c r="K192" i="22" s="1"/>
  <c r="L84" i="22"/>
  <c r="K84" i="22" s="1"/>
  <c r="L14" i="22"/>
  <c r="K14" i="22" s="1"/>
  <c r="L148" i="22"/>
  <c r="K148" i="22" s="1"/>
  <c r="L34" i="22"/>
  <c r="K34" i="22" s="1"/>
  <c r="L105" i="22"/>
  <c r="K105" i="22" s="1"/>
  <c r="L97" i="22"/>
  <c r="K97" i="22" s="1"/>
  <c r="L68" i="22"/>
  <c r="K68" i="22" s="1"/>
  <c r="L158" i="22"/>
  <c r="K158" i="22" s="1"/>
  <c r="L93" i="22"/>
  <c r="K93" i="22" s="1"/>
  <c r="L49" i="22"/>
  <c r="K49" i="22" s="1"/>
  <c r="L60" i="22"/>
  <c r="K60" i="22" s="1"/>
  <c r="L9" i="22"/>
  <c r="K9" i="22" s="1"/>
  <c r="L73" i="22"/>
  <c r="K73" i="22" s="1"/>
  <c r="L38" i="22"/>
  <c r="K38" i="22" s="1"/>
  <c r="L23" i="22"/>
  <c r="K23" i="22" s="1"/>
  <c r="L20" i="22"/>
  <c r="K20" i="22" s="1"/>
  <c r="L40" i="22"/>
  <c r="K40" i="22" s="1"/>
  <c r="L42" i="22"/>
  <c r="K42" i="22" s="1"/>
  <c r="L131" i="22"/>
  <c r="K131" i="22" s="1"/>
  <c r="L67" i="22"/>
  <c r="K67" i="22" s="1"/>
  <c r="L66" i="22"/>
  <c r="K66" i="22" s="1"/>
  <c r="L56" i="22"/>
  <c r="K56" i="22" s="1"/>
  <c r="L10" i="22"/>
  <c r="K10" i="22" s="1"/>
  <c r="L137" i="22"/>
  <c r="K137" i="22" s="1"/>
  <c r="L98" i="22"/>
  <c r="K98" i="22" s="1"/>
  <c r="L86" i="22"/>
  <c r="K86" i="22" s="1"/>
  <c r="L103" i="22"/>
  <c r="K103" i="22" s="1"/>
  <c r="L118" i="22"/>
  <c r="K118" i="22" s="1"/>
  <c r="L39" i="22"/>
  <c r="K39" i="22" s="1"/>
  <c r="L126" i="22"/>
  <c r="K126" i="22" s="1"/>
  <c r="L43" i="22"/>
  <c r="K43" i="22" s="1"/>
  <c r="L133" i="22"/>
  <c r="K133" i="22" s="1"/>
  <c r="L164" i="22"/>
  <c r="K164" i="22" s="1"/>
  <c r="L53" i="22"/>
  <c r="K53" i="22" s="1"/>
  <c r="L145" i="22"/>
  <c r="K145" i="22" s="1"/>
  <c r="L202" i="22"/>
  <c r="K202" i="22" s="1"/>
  <c r="L201" i="22"/>
  <c r="K201" i="22" s="1"/>
  <c r="L216" i="22"/>
  <c r="K216" i="22" s="1"/>
  <c r="L190" i="22"/>
  <c r="K190" i="22" s="1"/>
  <c r="L136" i="22"/>
  <c r="K136" i="22" s="1"/>
  <c r="L185" i="22"/>
  <c r="K185" i="22" s="1"/>
  <c r="L203" i="22"/>
  <c r="K203" i="22" s="1"/>
  <c r="L90" i="22"/>
  <c r="K90" i="22" s="1"/>
  <c r="L182" i="22"/>
  <c r="K182" i="22" s="1"/>
  <c r="L231" i="22"/>
  <c r="K231" i="22" s="1"/>
  <c r="L232" i="22"/>
  <c r="K232" i="22" s="1"/>
  <c r="L31" i="22"/>
  <c r="K31" i="22" s="1"/>
  <c r="L207" i="22"/>
  <c r="K207" i="22" s="1"/>
  <c r="L235" i="22"/>
  <c r="K235" i="22" s="1"/>
  <c r="L144" i="22"/>
  <c r="K144" i="22" s="1"/>
  <c r="L236" i="22"/>
  <c r="K236" i="22" s="1"/>
  <c r="L233" i="22"/>
  <c r="K233" i="22" s="1"/>
  <c r="L147" i="22"/>
  <c r="K147" i="22" s="1"/>
  <c r="L57" i="22"/>
  <c r="K57" i="22" s="1"/>
  <c r="L183" i="22"/>
  <c r="K183" i="22" s="1"/>
  <c r="L21" i="22"/>
  <c r="K21" i="22" s="1"/>
  <c r="L172" i="22"/>
  <c r="K172" i="22" s="1"/>
  <c r="L193" i="22"/>
  <c r="K193" i="22" s="1"/>
  <c r="L191" i="22"/>
  <c r="K191" i="22" s="1"/>
  <c r="L165" i="22"/>
  <c r="K165" i="22" s="1"/>
  <c r="L200" i="22"/>
  <c r="K200" i="22" s="1"/>
  <c r="L168" i="22"/>
  <c r="K168" i="22" s="1"/>
  <c r="L113" i="22"/>
  <c r="K113" i="22" s="1"/>
  <c r="L132" i="22"/>
  <c r="K132" i="22" s="1"/>
  <c r="L181" i="22"/>
  <c r="K181" i="22" s="1"/>
  <c r="L108" i="22"/>
  <c r="K108" i="22" s="1"/>
  <c r="L157" i="22"/>
  <c r="K157" i="22" s="1"/>
  <c r="L111" i="22"/>
  <c r="K111" i="22" s="1"/>
  <c r="L140" i="22"/>
  <c r="K140" i="22" s="1"/>
  <c r="L234" i="22"/>
  <c r="K234" i="22" s="1"/>
  <c r="L104" i="22"/>
  <c r="K104" i="22" s="1"/>
  <c r="L62" i="22"/>
  <c r="K62" i="22" s="1"/>
  <c r="L194" i="22"/>
  <c r="K194" i="22" s="1"/>
  <c r="L176" i="22"/>
  <c r="K176" i="22" s="1"/>
  <c r="L212" i="22"/>
  <c r="K212" i="22" s="1"/>
  <c r="L74" i="22"/>
  <c r="K74" i="22" s="1"/>
  <c r="L61" i="22"/>
  <c r="K61" i="22" s="1"/>
  <c r="L24" i="22"/>
  <c r="K24" i="22" s="1"/>
  <c r="L169" i="22"/>
  <c r="K169" i="22" s="1"/>
  <c r="L63" i="22"/>
  <c r="K63" i="22" s="1"/>
  <c r="L48" i="22"/>
  <c r="K48" i="22" s="1"/>
  <c r="L112" i="22"/>
  <c r="K112" i="22" s="1"/>
  <c r="L83" i="22"/>
  <c r="K83" i="22" s="1"/>
  <c r="L170" i="22"/>
  <c r="K170" i="22" s="1"/>
  <c r="L125" i="22"/>
  <c r="K125" i="22" s="1"/>
  <c r="L7" i="22"/>
  <c r="K7" i="22" s="1"/>
  <c r="L115" i="22"/>
  <c r="K115" i="22" s="1"/>
  <c r="L218" i="22"/>
  <c r="K218" i="22" s="1"/>
  <c r="L13" i="22"/>
  <c r="K13" i="22" s="1"/>
  <c r="L88" i="22"/>
  <c r="K88" i="22" s="1"/>
  <c r="L27" i="22"/>
  <c r="K27" i="22" s="1"/>
  <c r="L85" i="22"/>
  <c r="K85" i="22" s="1"/>
  <c r="L91" i="22"/>
  <c r="K91" i="22" s="1"/>
  <c r="L78" i="22"/>
  <c r="K78" i="22" s="1"/>
  <c r="L82" i="22"/>
  <c r="K82" i="22" s="1"/>
  <c r="L99" i="22"/>
  <c r="K99" i="22" s="1"/>
  <c r="L8" i="22"/>
  <c r="K8" i="22" s="1"/>
  <c r="L36" i="22"/>
  <c r="K36" i="22" s="1"/>
  <c r="L75" i="22"/>
  <c r="K75" i="22" s="1"/>
  <c r="L102" i="22"/>
  <c r="K102" i="22" s="1"/>
  <c r="L46" i="22"/>
  <c r="K46" i="22" s="1"/>
  <c r="L15" i="22"/>
  <c r="K15" i="22" s="1"/>
  <c r="L76" i="22"/>
  <c r="Y89" i="22"/>
  <c r="X89" i="22" s="1"/>
  <c r="Y55" i="22"/>
  <c r="X55" i="22" s="1"/>
  <c r="Y139" i="22"/>
  <c r="X139" i="22" s="1"/>
  <c r="Y28" i="22"/>
  <c r="X28" i="22" s="1"/>
  <c r="Y22" i="22"/>
  <c r="X22" i="22" s="1"/>
  <c r="Y30" i="22"/>
  <c r="X30" i="22" s="1"/>
  <c r="Y29" i="22"/>
  <c r="X29" i="22" s="1"/>
  <c r="Y4" i="22"/>
  <c r="Y121" i="22"/>
  <c r="X121" i="22" s="1"/>
  <c r="Y114" i="22"/>
  <c r="X114" i="22" s="1"/>
  <c r="Y175" i="22"/>
  <c r="X175" i="22" s="1"/>
  <c r="Y16" i="22"/>
  <c r="X16" i="22" s="1"/>
  <c r="Y162" i="22"/>
  <c r="X162" i="22" s="1"/>
  <c r="Y94" i="22"/>
  <c r="X94" i="22" s="1"/>
  <c r="Y70" i="22"/>
  <c r="X70" i="22" s="1"/>
  <c r="Y116" i="22"/>
  <c r="X116" i="22" s="1"/>
  <c r="Y198" i="22"/>
  <c r="X198" i="22" s="1"/>
  <c r="Y149" i="22"/>
  <c r="X149" i="22" s="1"/>
  <c r="Y138" i="22"/>
  <c r="X138" i="22" s="1"/>
  <c r="Y109" i="22"/>
  <c r="X109" i="22" s="1"/>
  <c r="Y142" i="22"/>
  <c r="X142" i="22" s="1"/>
  <c r="Y96" i="22"/>
  <c r="X96" i="22" s="1"/>
  <c r="Y159" i="22"/>
  <c r="X159" i="22" s="1"/>
  <c r="Y6" i="22"/>
  <c r="X6" i="22" s="1"/>
  <c r="Y26" i="22"/>
  <c r="X26" i="22" s="1"/>
  <c r="Y50" i="22"/>
  <c r="X50" i="22" s="1"/>
  <c r="Y35" i="22"/>
  <c r="X35" i="22" s="1"/>
  <c r="Y5" i="22"/>
  <c r="X5" i="22" s="1"/>
  <c r="Y130" i="22"/>
  <c r="X130" i="22" s="1"/>
  <c r="Y64" i="22"/>
  <c r="X64" i="22" s="1"/>
  <c r="Y72" i="22"/>
  <c r="X72" i="22" s="1"/>
  <c r="Y59" i="22"/>
  <c r="X59" i="22" s="1"/>
  <c r="Y32" i="22"/>
  <c r="X32" i="22" s="1"/>
  <c r="Y204" i="22"/>
  <c r="X204" i="22" s="1"/>
  <c r="Y19" i="22"/>
  <c r="X19" i="22" s="1"/>
  <c r="Y100" i="22"/>
  <c r="X100" i="22" s="1"/>
  <c r="Y81" i="22"/>
  <c r="X81" i="22" s="1"/>
  <c r="Y80" i="22"/>
  <c r="X80" i="22" s="1"/>
  <c r="Y167" i="22"/>
  <c r="X167" i="22" s="1"/>
  <c r="Y128" i="22"/>
  <c r="X128" i="22" s="1"/>
  <c r="Y65" i="22"/>
  <c r="X65" i="22" s="1"/>
  <c r="Y101" i="22"/>
  <c r="X101" i="22" s="1"/>
  <c r="Y151" i="22"/>
  <c r="X151" i="22" s="1"/>
  <c r="Y33" i="22"/>
  <c r="X33" i="22" s="1"/>
  <c r="Y54" i="22"/>
  <c r="X54" i="22" s="1"/>
  <c r="Y177" i="22"/>
  <c r="X177" i="22" s="1"/>
  <c r="Y110" i="22"/>
  <c r="X110" i="22" s="1"/>
  <c r="Y52" i="22"/>
  <c r="X52" i="22" s="1"/>
  <c r="Y17" i="22"/>
  <c r="X17" i="22" s="1"/>
  <c r="Y119" i="22"/>
  <c r="X119" i="22" s="1"/>
  <c r="Y44" i="22"/>
  <c r="X44" i="22" s="1"/>
  <c r="Y41" i="22"/>
  <c r="X41" i="22" s="1"/>
  <c r="Y71" i="22"/>
  <c r="X71" i="22" s="1"/>
  <c r="Y135" i="22"/>
  <c r="X135" i="22" s="1"/>
  <c r="Y189" i="22"/>
  <c r="X189" i="22" s="1"/>
  <c r="Y163" i="22"/>
  <c r="X163" i="22" s="1"/>
  <c r="Y77" i="22"/>
  <c r="X77" i="22" s="1"/>
  <c r="Y79" i="22"/>
  <c r="X79" i="22" s="1"/>
  <c r="Y213" i="22"/>
  <c r="X213" i="22" s="1"/>
  <c r="Y107" i="22"/>
  <c r="X107" i="22" s="1"/>
  <c r="Y153" i="22"/>
  <c r="X153" i="22" s="1"/>
  <c r="Y92" i="22"/>
  <c r="X92" i="22" s="1"/>
  <c r="Y219" i="22"/>
  <c r="X219" i="22" s="1"/>
  <c r="Y124" i="22"/>
  <c r="X124" i="22" s="1"/>
  <c r="Y173" i="22"/>
  <c r="X173" i="22" s="1"/>
  <c r="Y11" i="22"/>
  <c r="X11" i="22" s="1"/>
  <c r="Y45" i="22"/>
  <c r="X45" i="22" s="1"/>
  <c r="Y123" i="22"/>
  <c r="X123" i="22" s="1"/>
  <c r="Y187" i="22"/>
  <c r="X187" i="22" s="1"/>
  <c r="Y12" i="22"/>
  <c r="X12" i="22" s="1"/>
  <c r="Y184" i="22"/>
  <c r="X184" i="22" s="1"/>
  <c r="Y214" i="22"/>
  <c r="X214" i="22" s="1"/>
  <c r="Y217" i="22"/>
  <c r="X217" i="22" s="1"/>
  <c r="Y210" i="22"/>
  <c r="X210" i="22" s="1"/>
  <c r="Y228" i="22"/>
  <c r="X228" i="22" s="1"/>
  <c r="Y186" i="22"/>
  <c r="X186" i="22" s="1"/>
  <c r="Y154" i="22"/>
  <c r="X154" i="22" s="1"/>
  <c r="Y25" i="22"/>
  <c r="X25" i="22" s="1"/>
  <c r="Y117" i="22"/>
  <c r="X117" i="22" s="1"/>
  <c r="Y87" i="22"/>
  <c r="X87" i="22" s="1"/>
  <c r="Y197" i="22"/>
  <c r="X197" i="22" s="1"/>
  <c r="Y129" i="22"/>
  <c r="X129" i="22" s="1"/>
  <c r="Y155" i="22"/>
  <c r="X155" i="22" s="1"/>
  <c r="Y69" i="22"/>
  <c r="X69" i="22" s="1"/>
  <c r="Y156" i="22"/>
  <c r="X156" i="22" s="1"/>
  <c r="Y208" i="22"/>
  <c r="X208" i="22" s="1"/>
  <c r="Y199" i="22"/>
  <c r="X199" i="22" s="1"/>
  <c r="Y166" i="22"/>
  <c r="X166" i="22" s="1"/>
  <c r="Y18" i="22"/>
  <c r="X18" i="22" s="1"/>
  <c r="Y134" i="22"/>
  <c r="X134" i="22" s="1"/>
  <c r="Y188" i="22"/>
  <c r="X188" i="22" s="1"/>
  <c r="Y141" i="22"/>
  <c r="X141" i="22" s="1"/>
  <c r="Y171" i="22"/>
  <c r="X171" i="22" s="1"/>
  <c r="Y180" i="22"/>
  <c r="X180" i="22" s="1"/>
  <c r="Y215" i="22"/>
  <c r="X215" i="22" s="1"/>
  <c r="Y143" i="22"/>
  <c r="X143" i="22" s="1"/>
  <c r="Y127" i="22"/>
  <c r="X127" i="22" s="1"/>
  <c r="Y122" i="22"/>
  <c r="X122" i="22" s="1"/>
  <c r="Y51" i="22"/>
  <c r="X51" i="22" s="1"/>
  <c r="Y211" i="22"/>
  <c r="X211" i="22" s="1"/>
  <c r="Y160" i="22"/>
  <c r="X160" i="22" s="1"/>
  <c r="Y161" i="22"/>
  <c r="X161" i="22" s="1"/>
  <c r="Y195" i="22"/>
  <c r="X195" i="22" s="1"/>
  <c r="Y150" i="22"/>
  <c r="X150" i="22" s="1"/>
  <c r="Y178" i="22"/>
  <c r="X178" i="22" s="1"/>
  <c r="Y106" i="22"/>
  <c r="X106" i="22" s="1"/>
  <c r="Y179" i="22"/>
  <c r="X179" i="22" s="1"/>
  <c r="Y196" i="22"/>
  <c r="X196" i="22" s="1"/>
  <c r="Y209" i="22"/>
  <c r="X209" i="22" s="1"/>
  <c r="Y222" i="22"/>
  <c r="X222" i="22" s="1"/>
  <c r="Y229" i="22"/>
  <c r="X229" i="22" s="1"/>
  <c r="Y227" i="22"/>
  <c r="X227" i="22" s="1"/>
  <c r="Y221" i="22"/>
  <c r="X221" i="22" s="1"/>
  <c r="Y146" i="22"/>
  <c r="X146" i="22" s="1"/>
  <c r="Y223" i="22"/>
  <c r="X223" i="22" s="1"/>
  <c r="Y226" i="22"/>
  <c r="X226" i="22" s="1"/>
  <c r="Y230" i="22"/>
  <c r="X230" i="22" s="1"/>
  <c r="Y205" i="22"/>
  <c r="X205" i="22" s="1"/>
  <c r="Y224" i="22"/>
  <c r="X224" i="22" s="1"/>
  <c r="Y47" i="22"/>
  <c r="X47" i="22" s="1"/>
  <c r="Y220" i="22"/>
  <c r="X220" i="22" s="1"/>
  <c r="Y225" i="22"/>
  <c r="X225" i="22" s="1"/>
  <c r="Y95" i="22"/>
  <c r="X95" i="22" s="1"/>
  <c r="Y206" i="22"/>
  <c r="X206" i="22" s="1"/>
  <c r="Y37" i="22"/>
  <c r="X37" i="22" s="1"/>
  <c r="Y152" i="22"/>
  <c r="X152" i="22" s="1"/>
  <c r="Y58" i="22"/>
  <c r="X58" i="22" s="1"/>
  <c r="Y120" i="22"/>
  <c r="X120" i="22" s="1"/>
  <c r="Y174" i="22"/>
  <c r="X174" i="22" s="1"/>
  <c r="Y192" i="22"/>
  <c r="X192" i="22" s="1"/>
  <c r="Y84" i="22"/>
  <c r="X84" i="22" s="1"/>
  <c r="Y14" i="22"/>
  <c r="X14" i="22" s="1"/>
  <c r="Y148" i="22"/>
  <c r="X148" i="22" s="1"/>
  <c r="Y34" i="22"/>
  <c r="X34" i="22" s="1"/>
  <c r="Y105" i="22"/>
  <c r="X105" i="22" s="1"/>
  <c r="Y97" i="22"/>
  <c r="X97" i="22" s="1"/>
  <c r="Y68" i="22"/>
  <c r="X68" i="22" s="1"/>
  <c r="Y158" i="22"/>
  <c r="X158" i="22" s="1"/>
  <c r="Y93" i="22"/>
  <c r="X93" i="22" s="1"/>
  <c r="Y49" i="22"/>
  <c r="X49" i="22" s="1"/>
  <c r="Y60" i="22"/>
  <c r="X60" i="22" s="1"/>
  <c r="Y9" i="22"/>
  <c r="X9" i="22" s="1"/>
  <c r="Y73" i="22"/>
  <c r="X73" i="22" s="1"/>
  <c r="Y38" i="22"/>
  <c r="X38" i="22" s="1"/>
  <c r="Y23" i="22"/>
  <c r="X23" i="22" s="1"/>
  <c r="Y20" i="22"/>
  <c r="X20" i="22" s="1"/>
  <c r="Y40" i="22"/>
  <c r="X40" i="22" s="1"/>
  <c r="Y42" i="22"/>
  <c r="X42" i="22" s="1"/>
  <c r="Y131" i="22"/>
  <c r="X131" i="22" s="1"/>
  <c r="Y67" i="22"/>
  <c r="X67" i="22" s="1"/>
  <c r="Y66" i="22"/>
  <c r="X66" i="22" s="1"/>
  <c r="Y56" i="22"/>
  <c r="X56" i="22" s="1"/>
  <c r="Y10" i="22"/>
  <c r="X10" i="22" s="1"/>
  <c r="Y137" i="22"/>
  <c r="X137" i="22" s="1"/>
  <c r="Y98" i="22"/>
  <c r="X98" i="22" s="1"/>
  <c r="Y86" i="22"/>
  <c r="X86" i="22" s="1"/>
  <c r="Y103" i="22"/>
  <c r="X103" i="22" s="1"/>
  <c r="Y118" i="22"/>
  <c r="X118" i="22" s="1"/>
  <c r="Y39" i="22"/>
  <c r="X39" i="22" s="1"/>
  <c r="Y126" i="22"/>
  <c r="X126" i="22" s="1"/>
  <c r="Y43" i="22"/>
  <c r="X43" i="22" s="1"/>
  <c r="Y133" i="22"/>
  <c r="X133" i="22" s="1"/>
  <c r="Y164" i="22"/>
  <c r="X164" i="22" s="1"/>
  <c r="Y53" i="22"/>
  <c r="X53" i="22" s="1"/>
  <c r="Y145" i="22"/>
  <c r="X145" i="22" s="1"/>
  <c r="Y202" i="22"/>
  <c r="X202" i="22" s="1"/>
  <c r="Y201" i="22"/>
  <c r="X201" i="22" s="1"/>
  <c r="Y216" i="22"/>
  <c r="X216" i="22" s="1"/>
  <c r="Y190" i="22"/>
  <c r="X190" i="22" s="1"/>
  <c r="Y136" i="22"/>
  <c r="X136" i="22" s="1"/>
  <c r="Y185" i="22"/>
  <c r="X185" i="22" s="1"/>
  <c r="Y203" i="22"/>
  <c r="X203" i="22" s="1"/>
  <c r="Y90" i="22"/>
  <c r="X90" i="22" s="1"/>
  <c r="Y182" i="22"/>
  <c r="X182" i="22" s="1"/>
  <c r="Y231" i="22"/>
  <c r="X231" i="22" s="1"/>
  <c r="Y232" i="22"/>
  <c r="X232" i="22" s="1"/>
  <c r="Y31" i="22"/>
  <c r="X31" i="22" s="1"/>
  <c r="Y207" i="22"/>
  <c r="X207" i="22" s="1"/>
  <c r="Y235" i="22"/>
  <c r="X235" i="22" s="1"/>
  <c r="Y144" i="22"/>
  <c r="X144" i="22" s="1"/>
  <c r="Y236" i="22"/>
  <c r="X236" i="22" s="1"/>
  <c r="Y233" i="22"/>
  <c r="X233" i="22" s="1"/>
  <c r="Y147" i="22"/>
  <c r="X147" i="22" s="1"/>
  <c r="Y57" i="22"/>
  <c r="X57" i="22" s="1"/>
  <c r="Y183" i="22"/>
  <c r="X183" i="22" s="1"/>
  <c r="Y21" i="22"/>
  <c r="X21" i="22" s="1"/>
  <c r="Y172" i="22"/>
  <c r="X172" i="22" s="1"/>
  <c r="Y193" i="22"/>
  <c r="X193" i="22" s="1"/>
  <c r="Y191" i="22"/>
  <c r="X191" i="22" s="1"/>
  <c r="Y165" i="22"/>
  <c r="X165" i="22" s="1"/>
  <c r="Y200" i="22"/>
  <c r="X200" i="22" s="1"/>
  <c r="Y168" i="22"/>
  <c r="X168" i="22" s="1"/>
  <c r="Y113" i="22"/>
  <c r="X113" i="22" s="1"/>
  <c r="Y132" i="22"/>
  <c r="X132" i="22" s="1"/>
  <c r="Y181" i="22"/>
  <c r="X181" i="22" s="1"/>
  <c r="Y108" i="22"/>
  <c r="X108" i="22" s="1"/>
  <c r="Y157" i="22"/>
  <c r="X157" i="22" s="1"/>
  <c r="Y111" i="22"/>
  <c r="X111" i="22" s="1"/>
  <c r="Y140" i="22"/>
  <c r="X140" i="22" s="1"/>
  <c r="Y234" i="22"/>
  <c r="X234" i="22" s="1"/>
  <c r="Y104" i="22"/>
  <c r="X104" i="22" s="1"/>
  <c r="Y62" i="22"/>
  <c r="X62" i="22" s="1"/>
  <c r="Y194" i="22"/>
  <c r="X194" i="22" s="1"/>
  <c r="Y176" i="22"/>
  <c r="X176" i="22" s="1"/>
  <c r="Y212" i="22"/>
  <c r="X212" i="22" s="1"/>
  <c r="Y74" i="22"/>
  <c r="X74" i="22" s="1"/>
  <c r="Y61" i="22"/>
  <c r="X61" i="22" s="1"/>
  <c r="Y24" i="22"/>
  <c r="X24" i="22" s="1"/>
  <c r="Y169" i="22"/>
  <c r="X169" i="22" s="1"/>
  <c r="Y63" i="22"/>
  <c r="X63" i="22" s="1"/>
  <c r="Y48" i="22"/>
  <c r="X48" i="22" s="1"/>
  <c r="Y112" i="22"/>
  <c r="X112" i="22" s="1"/>
  <c r="Y83" i="22"/>
  <c r="X83" i="22" s="1"/>
  <c r="Y170" i="22"/>
  <c r="X170" i="22" s="1"/>
  <c r="Y125" i="22"/>
  <c r="X125" i="22" s="1"/>
  <c r="Y7" i="22"/>
  <c r="X7" i="22" s="1"/>
  <c r="Y115" i="22"/>
  <c r="X115" i="22" s="1"/>
  <c r="Y218" i="22"/>
  <c r="X218" i="22" s="1"/>
  <c r="Y13" i="22"/>
  <c r="X13" i="22" s="1"/>
  <c r="Y88" i="22"/>
  <c r="X88" i="22" s="1"/>
  <c r="Y27" i="22"/>
  <c r="X27" i="22" s="1"/>
  <c r="Y85" i="22"/>
  <c r="X85" i="22" s="1"/>
  <c r="Y91" i="22"/>
  <c r="X91" i="22" s="1"/>
  <c r="Y78" i="22"/>
  <c r="X78" i="22" s="1"/>
  <c r="Y82" i="22"/>
  <c r="X82" i="22" s="1"/>
  <c r="Y99" i="22"/>
  <c r="X99" i="22" s="1"/>
  <c r="Y8" i="22"/>
  <c r="X8" i="22" s="1"/>
  <c r="Y36" i="22"/>
  <c r="X36" i="22" s="1"/>
  <c r="Y75" i="22"/>
  <c r="X75" i="22" s="1"/>
  <c r="Y102" i="22"/>
  <c r="X102" i="22" s="1"/>
  <c r="Y46" i="22"/>
  <c r="X46" i="22" s="1"/>
  <c r="Y15" i="22"/>
  <c r="X15" i="22" s="1"/>
  <c r="Y76" i="22"/>
  <c r="AK89" i="22"/>
  <c r="AJ89" i="22" s="1"/>
  <c r="AK55" i="22"/>
  <c r="AJ55" i="22" s="1"/>
  <c r="AK139" i="22"/>
  <c r="AJ139" i="22" s="1"/>
  <c r="AK28" i="22"/>
  <c r="AJ28" i="22" s="1"/>
  <c r="AK22" i="22"/>
  <c r="AJ22" i="22" s="1"/>
  <c r="AK30" i="22"/>
  <c r="AJ30" i="22" s="1"/>
  <c r="AK29" i="22"/>
  <c r="AJ29" i="22" s="1"/>
  <c r="AK4" i="22"/>
  <c r="AK121" i="22"/>
  <c r="AJ121" i="22" s="1"/>
  <c r="AK114" i="22"/>
  <c r="AJ114" i="22" s="1"/>
  <c r="AK175" i="22"/>
  <c r="AJ175" i="22" s="1"/>
  <c r="AK16" i="22"/>
  <c r="AJ16" i="22" s="1"/>
  <c r="AK162" i="22"/>
  <c r="AJ162" i="22" s="1"/>
  <c r="AK94" i="22"/>
  <c r="AJ94" i="22" s="1"/>
  <c r="AK70" i="22"/>
  <c r="AJ70" i="22" s="1"/>
  <c r="AK116" i="22"/>
  <c r="AJ116" i="22" s="1"/>
  <c r="AK198" i="22"/>
  <c r="AJ198" i="22" s="1"/>
  <c r="AK149" i="22"/>
  <c r="AJ149" i="22" s="1"/>
  <c r="AK138" i="22"/>
  <c r="AJ138" i="22" s="1"/>
  <c r="AK109" i="22"/>
  <c r="AJ109" i="22" s="1"/>
  <c r="AK142" i="22"/>
  <c r="AJ142" i="22" s="1"/>
  <c r="AK96" i="22"/>
  <c r="AJ96" i="22" s="1"/>
  <c r="AK159" i="22"/>
  <c r="AJ159" i="22" s="1"/>
  <c r="AK6" i="22"/>
  <c r="AJ6" i="22" s="1"/>
  <c r="AK26" i="22"/>
  <c r="AJ26" i="22" s="1"/>
  <c r="AK50" i="22"/>
  <c r="AJ50" i="22" s="1"/>
  <c r="AK35" i="22"/>
  <c r="AJ35" i="22" s="1"/>
  <c r="AK5" i="22"/>
  <c r="AJ5" i="22" s="1"/>
  <c r="AK130" i="22"/>
  <c r="AJ130" i="22" s="1"/>
  <c r="AK64" i="22"/>
  <c r="AJ64" i="22" s="1"/>
  <c r="AK72" i="22"/>
  <c r="AJ72" i="22" s="1"/>
  <c r="AK59" i="22"/>
  <c r="AJ59" i="22" s="1"/>
  <c r="AK32" i="22"/>
  <c r="AJ32" i="22" s="1"/>
  <c r="AK204" i="22"/>
  <c r="AJ204" i="22" s="1"/>
  <c r="AK19" i="22"/>
  <c r="AJ19" i="22" s="1"/>
  <c r="AK100" i="22"/>
  <c r="AJ100" i="22" s="1"/>
  <c r="AK81" i="22"/>
  <c r="AJ81" i="22" s="1"/>
  <c r="AK80" i="22"/>
  <c r="AJ80" i="22" s="1"/>
  <c r="AK167" i="22"/>
  <c r="AJ167" i="22" s="1"/>
  <c r="AK128" i="22"/>
  <c r="AJ128" i="22" s="1"/>
  <c r="AK65" i="22"/>
  <c r="AJ65" i="22" s="1"/>
  <c r="AK101" i="22"/>
  <c r="AJ101" i="22" s="1"/>
  <c r="AK151" i="22"/>
  <c r="AJ151" i="22" s="1"/>
  <c r="AK33" i="22"/>
  <c r="AJ33" i="22" s="1"/>
  <c r="AK54" i="22"/>
  <c r="AJ54" i="22" s="1"/>
  <c r="AK177" i="22"/>
  <c r="AJ177" i="22" s="1"/>
  <c r="AK110" i="22"/>
  <c r="AJ110" i="22" s="1"/>
  <c r="AK52" i="22"/>
  <c r="AJ52" i="22" s="1"/>
  <c r="AK17" i="22"/>
  <c r="AJ17" i="22" s="1"/>
  <c r="AK119" i="22"/>
  <c r="AJ119" i="22" s="1"/>
  <c r="AK44" i="22"/>
  <c r="AJ44" i="22" s="1"/>
  <c r="AK41" i="22"/>
  <c r="AJ41" i="22" s="1"/>
  <c r="AK71" i="22"/>
  <c r="AJ71" i="22" s="1"/>
  <c r="AK135" i="22"/>
  <c r="AJ135" i="22" s="1"/>
  <c r="AK189" i="22"/>
  <c r="AJ189" i="22" s="1"/>
  <c r="AK163" i="22"/>
  <c r="AJ163" i="22" s="1"/>
  <c r="AK77" i="22"/>
  <c r="AJ77" i="22" s="1"/>
  <c r="AK79" i="22"/>
  <c r="AJ79" i="22" s="1"/>
  <c r="AK213" i="22"/>
  <c r="AJ213" i="22" s="1"/>
  <c r="AK107" i="22"/>
  <c r="AJ107" i="22" s="1"/>
  <c r="AK153" i="22"/>
  <c r="AJ153" i="22" s="1"/>
  <c r="AK92" i="22"/>
  <c r="AJ92" i="22" s="1"/>
  <c r="AK219" i="22"/>
  <c r="AJ219" i="22" s="1"/>
  <c r="AK124" i="22"/>
  <c r="AJ124" i="22" s="1"/>
  <c r="AK173" i="22"/>
  <c r="AJ173" i="22" s="1"/>
  <c r="AK11" i="22"/>
  <c r="AJ11" i="22" s="1"/>
  <c r="AK45" i="22"/>
  <c r="AJ45" i="22" s="1"/>
  <c r="AK123" i="22"/>
  <c r="AJ123" i="22" s="1"/>
  <c r="AK187" i="22"/>
  <c r="AJ187" i="22" s="1"/>
  <c r="AK12" i="22"/>
  <c r="AJ12" i="22" s="1"/>
  <c r="AK184" i="22"/>
  <c r="AJ184" i="22" s="1"/>
  <c r="AK214" i="22"/>
  <c r="AJ214" i="22" s="1"/>
  <c r="AK217" i="22"/>
  <c r="AJ217" i="22" s="1"/>
  <c r="AK210" i="22"/>
  <c r="AJ210" i="22" s="1"/>
  <c r="AK228" i="22"/>
  <c r="AJ228" i="22" s="1"/>
  <c r="AK186" i="22"/>
  <c r="AJ186" i="22" s="1"/>
  <c r="AK154" i="22"/>
  <c r="AJ154" i="22" s="1"/>
  <c r="AK25" i="22"/>
  <c r="AJ25" i="22" s="1"/>
  <c r="AK117" i="22"/>
  <c r="AJ117" i="22" s="1"/>
  <c r="AK87" i="22"/>
  <c r="AJ87" i="22" s="1"/>
  <c r="AK197" i="22"/>
  <c r="AJ197" i="22" s="1"/>
  <c r="AK129" i="22"/>
  <c r="AJ129" i="22" s="1"/>
  <c r="AK155" i="22"/>
  <c r="AJ155" i="22" s="1"/>
  <c r="AK69" i="22"/>
  <c r="AJ69" i="22" s="1"/>
  <c r="AK156" i="22"/>
  <c r="AJ156" i="22" s="1"/>
  <c r="AK208" i="22"/>
  <c r="AJ208" i="22" s="1"/>
  <c r="AK199" i="22"/>
  <c r="AJ199" i="22" s="1"/>
  <c r="AK166" i="22"/>
  <c r="AJ166" i="22" s="1"/>
  <c r="AK18" i="22"/>
  <c r="AJ18" i="22" s="1"/>
  <c r="AK134" i="22"/>
  <c r="AJ134" i="22" s="1"/>
  <c r="AK188" i="22"/>
  <c r="AJ188" i="22" s="1"/>
  <c r="AK141" i="22"/>
  <c r="AJ141" i="22" s="1"/>
  <c r="AK171" i="22"/>
  <c r="AJ171" i="22" s="1"/>
  <c r="AK180" i="22"/>
  <c r="AJ180" i="22" s="1"/>
  <c r="AK215" i="22"/>
  <c r="AJ215" i="22" s="1"/>
  <c r="AK143" i="22"/>
  <c r="AJ143" i="22" s="1"/>
  <c r="AK127" i="22"/>
  <c r="AJ127" i="22" s="1"/>
  <c r="AK122" i="22"/>
  <c r="AJ122" i="22" s="1"/>
  <c r="AK51" i="22"/>
  <c r="AJ51" i="22" s="1"/>
  <c r="AK211" i="22"/>
  <c r="AJ211" i="22" s="1"/>
  <c r="AK160" i="22"/>
  <c r="AJ160" i="22" s="1"/>
  <c r="AK161" i="22"/>
  <c r="AJ161" i="22" s="1"/>
  <c r="AK195" i="22"/>
  <c r="AJ195" i="22" s="1"/>
  <c r="AK150" i="22"/>
  <c r="AJ150" i="22" s="1"/>
  <c r="AK178" i="22"/>
  <c r="AJ178" i="22" s="1"/>
  <c r="AK106" i="22"/>
  <c r="AJ106" i="22" s="1"/>
  <c r="AK179" i="22"/>
  <c r="AJ179" i="22" s="1"/>
  <c r="AK196" i="22"/>
  <c r="AJ196" i="22" s="1"/>
  <c r="AK209" i="22"/>
  <c r="AJ209" i="22" s="1"/>
  <c r="AK222" i="22"/>
  <c r="AJ222" i="22" s="1"/>
  <c r="AK229" i="22"/>
  <c r="AJ229" i="22" s="1"/>
  <c r="AK227" i="22"/>
  <c r="AJ227" i="22" s="1"/>
  <c r="AK221" i="22"/>
  <c r="AJ221" i="22" s="1"/>
  <c r="AK146" i="22"/>
  <c r="AJ146" i="22" s="1"/>
  <c r="AK223" i="22"/>
  <c r="AJ223" i="22" s="1"/>
  <c r="AK226" i="22"/>
  <c r="AJ226" i="22" s="1"/>
  <c r="AK230" i="22"/>
  <c r="AJ230" i="22" s="1"/>
  <c r="AK205" i="22"/>
  <c r="AJ205" i="22" s="1"/>
  <c r="AK224" i="22"/>
  <c r="AJ224" i="22" s="1"/>
  <c r="AK47" i="22"/>
  <c r="AJ47" i="22" s="1"/>
  <c r="AK220" i="22"/>
  <c r="AJ220" i="22" s="1"/>
  <c r="AK225" i="22"/>
  <c r="AJ225" i="22" s="1"/>
  <c r="AK95" i="22"/>
  <c r="AJ95" i="22" s="1"/>
  <c r="AK206" i="22"/>
  <c r="AJ206" i="22" s="1"/>
  <c r="AK37" i="22"/>
  <c r="AJ37" i="22" s="1"/>
  <c r="AK152" i="22"/>
  <c r="AJ152" i="22" s="1"/>
  <c r="AK58" i="22"/>
  <c r="AJ58" i="22" s="1"/>
  <c r="AK120" i="22"/>
  <c r="AJ120" i="22" s="1"/>
  <c r="AK174" i="22"/>
  <c r="AJ174" i="22" s="1"/>
  <c r="AK192" i="22"/>
  <c r="AJ192" i="22" s="1"/>
  <c r="AK84" i="22"/>
  <c r="AJ84" i="22" s="1"/>
  <c r="AK14" i="22"/>
  <c r="AJ14" i="22" s="1"/>
  <c r="AK148" i="22"/>
  <c r="AJ148" i="22" s="1"/>
  <c r="AK34" i="22"/>
  <c r="AJ34" i="22" s="1"/>
  <c r="AK105" i="22"/>
  <c r="AJ105" i="22" s="1"/>
  <c r="AK97" i="22"/>
  <c r="AJ97" i="22" s="1"/>
  <c r="AK68" i="22"/>
  <c r="AJ68" i="22" s="1"/>
  <c r="AK158" i="22"/>
  <c r="AJ158" i="22" s="1"/>
  <c r="AK93" i="22"/>
  <c r="AJ93" i="22" s="1"/>
  <c r="AK49" i="22"/>
  <c r="AJ49" i="22" s="1"/>
  <c r="AK60" i="22"/>
  <c r="AJ60" i="22" s="1"/>
  <c r="AK9" i="22"/>
  <c r="AJ9" i="22" s="1"/>
  <c r="AK73" i="22"/>
  <c r="AJ73" i="22" s="1"/>
  <c r="AK38" i="22"/>
  <c r="AJ38" i="22" s="1"/>
  <c r="AK23" i="22"/>
  <c r="AJ23" i="22" s="1"/>
  <c r="AK20" i="22"/>
  <c r="AJ20" i="22" s="1"/>
  <c r="AK40" i="22"/>
  <c r="AJ40" i="22" s="1"/>
  <c r="AK42" i="22"/>
  <c r="AJ42" i="22" s="1"/>
  <c r="AK131" i="22"/>
  <c r="AJ131" i="22" s="1"/>
  <c r="AK67" i="22"/>
  <c r="AJ67" i="22" s="1"/>
  <c r="AK66" i="22"/>
  <c r="AJ66" i="22" s="1"/>
  <c r="AK56" i="22"/>
  <c r="AJ56" i="22" s="1"/>
  <c r="AK10" i="22"/>
  <c r="AJ10" i="22" s="1"/>
  <c r="AK137" i="22"/>
  <c r="AJ137" i="22" s="1"/>
  <c r="AK98" i="22"/>
  <c r="AJ98" i="22" s="1"/>
  <c r="AK86" i="22"/>
  <c r="AJ86" i="22" s="1"/>
  <c r="AK103" i="22"/>
  <c r="AJ103" i="22" s="1"/>
  <c r="AK118" i="22"/>
  <c r="AJ118" i="22" s="1"/>
  <c r="AK39" i="22"/>
  <c r="AJ39" i="22" s="1"/>
  <c r="AK126" i="22"/>
  <c r="AJ126" i="22" s="1"/>
  <c r="AK43" i="22"/>
  <c r="AJ43" i="22" s="1"/>
  <c r="AK133" i="22"/>
  <c r="AJ133" i="22" s="1"/>
  <c r="AK164" i="22"/>
  <c r="AJ164" i="22" s="1"/>
  <c r="AK53" i="22"/>
  <c r="AJ53" i="22" s="1"/>
  <c r="AK145" i="22"/>
  <c r="AJ145" i="22" s="1"/>
  <c r="AK202" i="22"/>
  <c r="AJ202" i="22" s="1"/>
  <c r="AK201" i="22"/>
  <c r="AJ201" i="22" s="1"/>
  <c r="AK216" i="22"/>
  <c r="AJ216" i="22" s="1"/>
  <c r="AK190" i="22"/>
  <c r="AJ190" i="22" s="1"/>
  <c r="AK136" i="22"/>
  <c r="AJ136" i="22" s="1"/>
  <c r="AK185" i="22"/>
  <c r="AJ185" i="22" s="1"/>
  <c r="AK203" i="22"/>
  <c r="AJ203" i="22" s="1"/>
  <c r="AK90" i="22"/>
  <c r="AJ90" i="22" s="1"/>
  <c r="AK182" i="22"/>
  <c r="AJ182" i="22" s="1"/>
  <c r="AK231" i="22"/>
  <c r="AJ231" i="22" s="1"/>
  <c r="AK232" i="22"/>
  <c r="AJ232" i="22" s="1"/>
  <c r="AK31" i="22"/>
  <c r="AJ31" i="22" s="1"/>
  <c r="AK207" i="22"/>
  <c r="AJ207" i="22" s="1"/>
  <c r="AK235" i="22"/>
  <c r="AJ235" i="22" s="1"/>
  <c r="AK144" i="22"/>
  <c r="AJ144" i="22" s="1"/>
  <c r="AK236" i="22"/>
  <c r="AJ236" i="22" s="1"/>
  <c r="AK233" i="22"/>
  <c r="AJ233" i="22" s="1"/>
  <c r="AK147" i="22"/>
  <c r="AJ147" i="22" s="1"/>
  <c r="AK57" i="22"/>
  <c r="AJ57" i="22" s="1"/>
  <c r="AK183" i="22"/>
  <c r="AJ183" i="22" s="1"/>
  <c r="AK21" i="22"/>
  <c r="AJ21" i="22" s="1"/>
  <c r="AK172" i="22"/>
  <c r="AJ172" i="22" s="1"/>
  <c r="AK193" i="22"/>
  <c r="AJ193" i="22" s="1"/>
  <c r="AK191" i="22"/>
  <c r="AJ191" i="22" s="1"/>
  <c r="AK165" i="22"/>
  <c r="AJ165" i="22" s="1"/>
  <c r="AK200" i="22"/>
  <c r="AJ200" i="22" s="1"/>
  <c r="AK168" i="22"/>
  <c r="AJ168" i="22" s="1"/>
  <c r="AK113" i="22"/>
  <c r="AJ113" i="22" s="1"/>
  <c r="AK132" i="22"/>
  <c r="AJ132" i="22" s="1"/>
  <c r="AK181" i="22"/>
  <c r="AJ181" i="22" s="1"/>
  <c r="AK108" i="22"/>
  <c r="AJ108" i="22" s="1"/>
  <c r="AK157" i="22"/>
  <c r="AJ157" i="22" s="1"/>
  <c r="AK111" i="22"/>
  <c r="AJ111" i="22" s="1"/>
  <c r="AK140" i="22"/>
  <c r="AJ140" i="22" s="1"/>
  <c r="AK234" i="22"/>
  <c r="AJ234" i="22" s="1"/>
  <c r="AK104" i="22"/>
  <c r="AJ104" i="22" s="1"/>
  <c r="AK62" i="22"/>
  <c r="AJ62" i="22" s="1"/>
  <c r="AK194" i="22"/>
  <c r="AJ194" i="22" s="1"/>
  <c r="AK176" i="22"/>
  <c r="AJ176" i="22" s="1"/>
  <c r="AK212" i="22"/>
  <c r="AJ212" i="22" s="1"/>
  <c r="AK74" i="22"/>
  <c r="AJ74" i="22" s="1"/>
  <c r="AK61" i="22"/>
  <c r="AJ61" i="22" s="1"/>
  <c r="AK24" i="22"/>
  <c r="AJ24" i="22" s="1"/>
  <c r="AK169" i="22"/>
  <c r="AJ169" i="22" s="1"/>
  <c r="AK63" i="22"/>
  <c r="AJ63" i="22" s="1"/>
  <c r="AK48" i="22"/>
  <c r="AJ48" i="22" s="1"/>
  <c r="AK112" i="22"/>
  <c r="AJ112" i="22" s="1"/>
  <c r="AK83" i="22"/>
  <c r="AJ83" i="22" s="1"/>
  <c r="AK170" i="22"/>
  <c r="AJ170" i="22" s="1"/>
  <c r="AK125" i="22"/>
  <c r="AJ125" i="22" s="1"/>
  <c r="AK7" i="22"/>
  <c r="AJ7" i="22" s="1"/>
  <c r="AK115" i="22"/>
  <c r="AJ115" i="22" s="1"/>
  <c r="AK218" i="22"/>
  <c r="AJ218" i="22" s="1"/>
  <c r="AK13" i="22"/>
  <c r="AJ13" i="22" s="1"/>
  <c r="AK88" i="22"/>
  <c r="AJ88" i="22" s="1"/>
  <c r="AK27" i="22"/>
  <c r="AJ27" i="22" s="1"/>
  <c r="AK85" i="22"/>
  <c r="AJ85" i="22" s="1"/>
  <c r="AK91" i="22"/>
  <c r="AJ91" i="22" s="1"/>
  <c r="AK78" i="22"/>
  <c r="AJ78" i="22" s="1"/>
  <c r="AK82" i="22"/>
  <c r="AJ82" i="22" s="1"/>
  <c r="AK99" i="22"/>
  <c r="AJ99" i="22" s="1"/>
  <c r="AK8" i="22"/>
  <c r="AJ8" i="22" s="1"/>
  <c r="AK36" i="22"/>
  <c r="AJ36" i="22" s="1"/>
  <c r="AK75" i="22"/>
  <c r="AJ75" i="22" s="1"/>
  <c r="AK102" i="22"/>
  <c r="AJ102" i="22" s="1"/>
  <c r="AK46" i="22"/>
  <c r="AJ46" i="22" s="1"/>
  <c r="AK15" i="22"/>
  <c r="AJ15" i="22" s="1"/>
  <c r="AK76" i="22"/>
  <c r="AQ89" i="22"/>
  <c r="AP89" i="22" s="1"/>
  <c r="AQ55" i="22"/>
  <c r="AP55" i="22" s="1"/>
  <c r="AQ139" i="22"/>
  <c r="AP139" i="22" s="1"/>
  <c r="AQ28" i="22"/>
  <c r="AP28" i="22" s="1"/>
  <c r="AQ22" i="22"/>
  <c r="AP22" i="22" s="1"/>
  <c r="AQ30" i="22"/>
  <c r="AP30" i="22" s="1"/>
  <c r="AQ29" i="22"/>
  <c r="AP29" i="22" s="1"/>
  <c r="AQ4" i="22"/>
  <c r="AQ121" i="22"/>
  <c r="AP121" i="22" s="1"/>
  <c r="AQ114" i="22"/>
  <c r="AP114" i="22" s="1"/>
  <c r="AQ175" i="22"/>
  <c r="AP175" i="22" s="1"/>
  <c r="AQ16" i="22"/>
  <c r="AP16" i="22" s="1"/>
  <c r="AQ162" i="22"/>
  <c r="AP162" i="22" s="1"/>
  <c r="AQ94" i="22"/>
  <c r="AP94" i="22" s="1"/>
  <c r="AQ70" i="22"/>
  <c r="AP70" i="22" s="1"/>
  <c r="AQ116" i="22"/>
  <c r="AP116" i="22" s="1"/>
  <c r="AQ198" i="22"/>
  <c r="AP198" i="22" s="1"/>
  <c r="AQ149" i="22"/>
  <c r="AP149" i="22" s="1"/>
  <c r="AQ138" i="22"/>
  <c r="AP138" i="22" s="1"/>
  <c r="AQ109" i="22"/>
  <c r="AP109" i="22" s="1"/>
  <c r="AQ142" i="22"/>
  <c r="AP142" i="22" s="1"/>
  <c r="AQ96" i="22"/>
  <c r="AP96" i="22" s="1"/>
  <c r="AQ159" i="22"/>
  <c r="AP159" i="22" s="1"/>
  <c r="AQ6" i="22"/>
  <c r="AP6" i="22" s="1"/>
  <c r="AQ26" i="22"/>
  <c r="AP26" i="22" s="1"/>
  <c r="AQ50" i="22"/>
  <c r="AP50" i="22" s="1"/>
  <c r="AQ35" i="22"/>
  <c r="AP35" i="22" s="1"/>
  <c r="AQ5" i="22"/>
  <c r="AP5" i="22" s="1"/>
  <c r="AQ130" i="22"/>
  <c r="AP130" i="22" s="1"/>
  <c r="AQ64" i="22"/>
  <c r="AP64" i="22" s="1"/>
  <c r="AQ72" i="22"/>
  <c r="AP72" i="22" s="1"/>
  <c r="AQ59" i="22"/>
  <c r="AP59" i="22" s="1"/>
  <c r="AQ32" i="22"/>
  <c r="AP32" i="22" s="1"/>
  <c r="AQ204" i="22"/>
  <c r="AP204" i="22" s="1"/>
  <c r="AQ19" i="22"/>
  <c r="AP19" i="22" s="1"/>
  <c r="AQ100" i="22"/>
  <c r="AP100" i="22" s="1"/>
  <c r="AQ81" i="22"/>
  <c r="AP81" i="22" s="1"/>
  <c r="AQ80" i="22"/>
  <c r="AP80" i="22" s="1"/>
  <c r="AQ167" i="22"/>
  <c r="AP167" i="22" s="1"/>
  <c r="AQ128" i="22"/>
  <c r="AP128" i="22" s="1"/>
  <c r="AQ65" i="22"/>
  <c r="AP65" i="22" s="1"/>
  <c r="AQ101" i="22"/>
  <c r="AP101" i="22" s="1"/>
  <c r="AQ151" i="22"/>
  <c r="AP151" i="22" s="1"/>
  <c r="AQ33" i="22"/>
  <c r="AP33" i="22" s="1"/>
  <c r="AQ54" i="22"/>
  <c r="AP54" i="22" s="1"/>
  <c r="AQ177" i="22"/>
  <c r="AP177" i="22" s="1"/>
  <c r="AQ110" i="22"/>
  <c r="AP110" i="22" s="1"/>
  <c r="AQ52" i="22"/>
  <c r="AP52" i="22" s="1"/>
  <c r="AQ17" i="22"/>
  <c r="AP17" i="22" s="1"/>
  <c r="AQ119" i="22"/>
  <c r="AP119" i="22" s="1"/>
  <c r="AQ44" i="22"/>
  <c r="AP44" i="22" s="1"/>
  <c r="AQ41" i="22"/>
  <c r="AP41" i="22" s="1"/>
  <c r="AQ71" i="22"/>
  <c r="AP71" i="22" s="1"/>
  <c r="AQ135" i="22"/>
  <c r="AP135" i="22" s="1"/>
  <c r="AQ189" i="22"/>
  <c r="AP189" i="22" s="1"/>
  <c r="AQ163" i="22"/>
  <c r="AP163" i="22" s="1"/>
  <c r="AQ77" i="22"/>
  <c r="AP77" i="22" s="1"/>
  <c r="AQ79" i="22"/>
  <c r="AP79" i="22" s="1"/>
  <c r="AQ213" i="22"/>
  <c r="AP213" i="22" s="1"/>
  <c r="AQ107" i="22"/>
  <c r="AP107" i="22" s="1"/>
  <c r="AQ153" i="22"/>
  <c r="AP153" i="22" s="1"/>
  <c r="AQ92" i="22"/>
  <c r="AP92" i="22" s="1"/>
  <c r="AQ219" i="22"/>
  <c r="AP219" i="22" s="1"/>
  <c r="AQ124" i="22"/>
  <c r="AP124" i="22" s="1"/>
  <c r="AQ173" i="22"/>
  <c r="AP173" i="22" s="1"/>
  <c r="AQ11" i="22"/>
  <c r="AP11" i="22" s="1"/>
  <c r="AQ45" i="22"/>
  <c r="AP45" i="22" s="1"/>
  <c r="AQ123" i="22"/>
  <c r="AP123" i="22" s="1"/>
  <c r="AQ187" i="22"/>
  <c r="AP187" i="22" s="1"/>
  <c r="AQ12" i="22"/>
  <c r="AP12" i="22" s="1"/>
  <c r="AQ184" i="22"/>
  <c r="AP184" i="22" s="1"/>
  <c r="AQ214" i="22"/>
  <c r="AP214" i="22" s="1"/>
  <c r="AQ217" i="22"/>
  <c r="AP217" i="22" s="1"/>
  <c r="AQ210" i="22"/>
  <c r="AP210" i="22" s="1"/>
  <c r="AQ228" i="22"/>
  <c r="AP228" i="22" s="1"/>
  <c r="AQ186" i="22"/>
  <c r="AP186" i="22" s="1"/>
  <c r="AQ154" i="22"/>
  <c r="AP154" i="22" s="1"/>
  <c r="AQ25" i="22"/>
  <c r="AP25" i="22" s="1"/>
  <c r="AQ117" i="22"/>
  <c r="AP117" i="22" s="1"/>
  <c r="AQ87" i="22"/>
  <c r="AP87" i="22" s="1"/>
  <c r="AQ197" i="22"/>
  <c r="AP197" i="22" s="1"/>
  <c r="AQ129" i="22"/>
  <c r="AP129" i="22" s="1"/>
  <c r="AQ155" i="22"/>
  <c r="AP155" i="22" s="1"/>
  <c r="AQ69" i="22"/>
  <c r="AP69" i="22" s="1"/>
  <c r="AQ156" i="22"/>
  <c r="AP156" i="22" s="1"/>
  <c r="AQ208" i="22"/>
  <c r="AP208" i="22" s="1"/>
  <c r="AQ199" i="22"/>
  <c r="AP199" i="22" s="1"/>
  <c r="AQ166" i="22"/>
  <c r="AP166" i="22" s="1"/>
  <c r="AQ18" i="22"/>
  <c r="AP18" i="22" s="1"/>
  <c r="AQ134" i="22"/>
  <c r="AP134" i="22" s="1"/>
  <c r="AQ188" i="22"/>
  <c r="AP188" i="22" s="1"/>
  <c r="AQ141" i="22"/>
  <c r="AP141" i="22" s="1"/>
  <c r="AQ171" i="22"/>
  <c r="AP171" i="22" s="1"/>
  <c r="AQ180" i="22"/>
  <c r="AP180" i="22" s="1"/>
  <c r="AQ215" i="22"/>
  <c r="AP215" i="22" s="1"/>
  <c r="AQ143" i="22"/>
  <c r="AP143" i="22" s="1"/>
  <c r="AQ127" i="22"/>
  <c r="AP127" i="22" s="1"/>
  <c r="AQ122" i="22"/>
  <c r="AP122" i="22" s="1"/>
  <c r="AQ51" i="22"/>
  <c r="AP51" i="22" s="1"/>
  <c r="AQ211" i="22"/>
  <c r="AP211" i="22" s="1"/>
  <c r="AQ160" i="22"/>
  <c r="AP160" i="22" s="1"/>
  <c r="AQ161" i="22"/>
  <c r="AP161" i="22" s="1"/>
  <c r="AQ195" i="22"/>
  <c r="AP195" i="22" s="1"/>
  <c r="AQ150" i="22"/>
  <c r="AP150" i="22" s="1"/>
  <c r="AQ178" i="22"/>
  <c r="AP178" i="22" s="1"/>
  <c r="AQ106" i="22"/>
  <c r="AP106" i="22" s="1"/>
  <c r="AQ179" i="22"/>
  <c r="AP179" i="22" s="1"/>
  <c r="AQ196" i="22"/>
  <c r="AP196" i="22" s="1"/>
  <c r="AQ209" i="22"/>
  <c r="AP209" i="22" s="1"/>
  <c r="AQ222" i="22"/>
  <c r="AP222" i="22" s="1"/>
  <c r="AQ229" i="22"/>
  <c r="AP229" i="22" s="1"/>
  <c r="AQ227" i="22"/>
  <c r="AP227" i="22" s="1"/>
  <c r="AQ221" i="22"/>
  <c r="AP221" i="22" s="1"/>
  <c r="AQ146" i="22"/>
  <c r="AP146" i="22" s="1"/>
  <c r="AQ223" i="22"/>
  <c r="AP223" i="22" s="1"/>
  <c r="AQ226" i="22"/>
  <c r="AP226" i="22" s="1"/>
  <c r="AQ230" i="22"/>
  <c r="AP230" i="22" s="1"/>
  <c r="AQ205" i="22"/>
  <c r="AP205" i="22" s="1"/>
  <c r="AQ224" i="22"/>
  <c r="AP224" i="22" s="1"/>
  <c r="AQ47" i="22"/>
  <c r="AP47" i="22" s="1"/>
  <c r="AQ220" i="22"/>
  <c r="AP220" i="22" s="1"/>
  <c r="AQ225" i="22"/>
  <c r="AP225" i="22" s="1"/>
  <c r="AQ95" i="22"/>
  <c r="AP95" i="22" s="1"/>
  <c r="AQ206" i="22"/>
  <c r="AP206" i="22" s="1"/>
  <c r="AQ37" i="22"/>
  <c r="AP37" i="22" s="1"/>
  <c r="AQ152" i="22"/>
  <c r="AP152" i="22" s="1"/>
  <c r="AQ58" i="22"/>
  <c r="AP58" i="22" s="1"/>
  <c r="AQ120" i="22"/>
  <c r="AP120" i="22" s="1"/>
  <c r="AQ174" i="22"/>
  <c r="AP174" i="22" s="1"/>
  <c r="AQ192" i="22"/>
  <c r="AP192" i="22" s="1"/>
  <c r="AQ84" i="22"/>
  <c r="AP84" i="22" s="1"/>
  <c r="AQ14" i="22"/>
  <c r="AP14" i="22" s="1"/>
  <c r="AQ148" i="22"/>
  <c r="AP148" i="22" s="1"/>
  <c r="AQ34" i="22"/>
  <c r="AP34" i="22" s="1"/>
  <c r="AQ105" i="22"/>
  <c r="AP105" i="22" s="1"/>
  <c r="AQ97" i="22"/>
  <c r="AP97" i="22" s="1"/>
  <c r="AQ68" i="22"/>
  <c r="AP68" i="22" s="1"/>
  <c r="AQ158" i="22"/>
  <c r="AP158" i="22" s="1"/>
  <c r="AQ93" i="22"/>
  <c r="AP93" i="22" s="1"/>
  <c r="AQ49" i="22"/>
  <c r="AP49" i="22" s="1"/>
  <c r="AQ60" i="22"/>
  <c r="AP60" i="22" s="1"/>
  <c r="AQ9" i="22"/>
  <c r="AP9" i="22" s="1"/>
  <c r="AQ73" i="22"/>
  <c r="AP73" i="22" s="1"/>
  <c r="AQ38" i="22"/>
  <c r="AP38" i="22" s="1"/>
  <c r="AQ23" i="22"/>
  <c r="AP23" i="22" s="1"/>
  <c r="AQ20" i="22"/>
  <c r="AP20" i="22" s="1"/>
  <c r="AQ40" i="22"/>
  <c r="AP40" i="22" s="1"/>
  <c r="AQ42" i="22"/>
  <c r="AP42" i="22" s="1"/>
  <c r="AQ131" i="22"/>
  <c r="AP131" i="22" s="1"/>
  <c r="AQ67" i="22"/>
  <c r="AP67" i="22" s="1"/>
  <c r="AQ66" i="22"/>
  <c r="AP66" i="22" s="1"/>
  <c r="AQ56" i="22"/>
  <c r="AP56" i="22" s="1"/>
  <c r="AQ10" i="22"/>
  <c r="AP10" i="22" s="1"/>
  <c r="AQ137" i="22"/>
  <c r="AP137" i="22" s="1"/>
  <c r="AQ98" i="22"/>
  <c r="AP98" i="22" s="1"/>
  <c r="AQ86" i="22"/>
  <c r="AP86" i="22" s="1"/>
  <c r="AQ103" i="22"/>
  <c r="AP103" i="22" s="1"/>
  <c r="AQ118" i="22"/>
  <c r="AP118" i="22" s="1"/>
  <c r="AQ39" i="22"/>
  <c r="AP39" i="22" s="1"/>
  <c r="AQ126" i="22"/>
  <c r="AP126" i="22" s="1"/>
  <c r="AQ43" i="22"/>
  <c r="AP43" i="22" s="1"/>
  <c r="AQ133" i="22"/>
  <c r="AP133" i="22" s="1"/>
  <c r="AQ164" i="22"/>
  <c r="AP164" i="22" s="1"/>
  <c r="AQ53" i="22"/>
  <c r="AP53" i="22" s="1"/>
  <c r="AQ145" i="22"/>
  <c r="AP145" i="22" s="1"/>
  <c r="AQ202" i="22"/>
  <c r="AP202" i="22" s="1"/>
  <c r="AQ201" i="22"/>
  <c r="AP201" i="22" s="1"/>
  <c r="AQ216" i="22"/>
  <c r="AP216" i="22" s="1"/>
  <c r="AQ190" i="22"/>
  <c r="AP190" i="22" s="1"/>
  <c r="AQ136" i="22"/>
  <c r="AP136" i="22" s="1"/>
  <c r="AQ185" i="22"/>
  <c r="AP185" i="22" s="1"/>
  <c r="AQ203" i="22"/>
  <c r="AP203" i="22" s="1"/>
  <c r="AQ90" i="22"/>
  <c r="AP90" i="22" s="1"/>
  <c r="AQ182" i="22"/>
  <c r="AP182" i="22" s="1"/>
  <c r="AQ231" i="22"/>
  <c r="AP231" i="22" s="1"/>
  <c r="AQ232" i="22"/>
  <c r="AP232" i="22" s="1"/>
  <c r="AQ31" i="22"/>
  <c r="AP31" i="22" s="1"/>
  <c r="AQ207" i="22"/>
  <c r="AP207" i="22" s="1"/>
  <c r="AQ235" i="22"/>
  <c r="AP235" i="22" s="1"/>
  <c r="AQ144" i="22"/>
  <c r="AP144" i="22" s="1"/>
  <c r="AQ236" i="22"/>
  <c r="AP236" i="22" s="1"/>
  <c r="AQ233" i="22"/>
  <c r="AP233" i="22" s="1"/>
  <c r="AQ147" i="22"/>
  <c r="AP147" i="22" s="1"/>
  <c r="AQ57" i="22"/>
  <c r="AP57" i="22" s="1"/>
  <c r="AQ183" i="22"/>
  <c r="AP183" i="22" s="1"/>
  <c r="AQ21" i="22"/>
  <c r="AP21" i="22" s="1"/>
  <c r="AQ172" i="22"/>
  <c r="AP172" i="22" s="1"/>
  <c r="AQ193" i="22"/>
  <c r="AP193" i="22" s="1"/>
  <c r="AQ191" i="22"/>
  <c r="AP191" i="22" s="1"/>
  <c r="AQ165" i="22"/>
  <c r="AP165" i="22" s="1"/>
  <c r="AQ200" i="22"/>
  <c r="AP200" i="22" s="1"/>
  <c r="AQ168" i="22"/>
  <c r="AP168" i="22" s="1"/>
  <c r="AQ113" i="22"/>
  <c r="AP113" i="22" s="1"/>
  <c r="AQ132" i="22"/>
  <c r="AP132" i="22" s="1"/>
  <c r="AQ181" i="22"/>
  <c r="AP181" i="22" s="1"/>
  <c r="AQ108" i="22"/>
  <c r="AP108" i="22" s="1"/>
  <c r="AQ157" i="22"/>
  <c r="AP157" i="22" s="1"/>
  <c r="AQ111" i="22"/>
  <c r="AP111" i="22" s="1"/>
  <c r="AQ140" i="22"/>
  <c r="AP140" i="22" s="1"/>
  <c r="AQ234" i="22"/>
  <c r="AP234" i="22" s="1"/>
  <c r="AQ104" i="22"/>
  <c r="AP104" i="22" s="1"/>
  <c r="AQ62" i="22"/>
  <c r="AP62" i="22" s="1"/>
  <c r="AQ194" i="22"/>
  <c r="AP194" i="22" s="1"/>
  <c r="AQ176" i="22"/>
  <c r="AP176" i="22" s="1"/>
  <c r="AQ212" i="22"/>
  <c r="AP212" i="22" s="1"/>
  <c r="AQ74" i="22"/>
  <c r="AP74" i="22" s="1"/>
  <c r="AQ61" i="22"/>
  <c r="AP61" i="22" s="1"/>
  <c r="AQ24" i="22"/>
  <c r="AP24" i="22" s="1"/>
  <c r="AQ169" i="22"/>
  <c r="AP169" i="22" s="1"/>
  <c r="AQ63" i="22"/>
  <c r="AP63" i="22" s="1"/>
  <c r="AQ48" i="22"/>
  <c r="AP48" i="22" s="1"/>
  <c r="AQ112" i="22"/>
  <c r="AP112" i="22" s="1"/>
  <c r="AQ83" i="22"/>
  <c r="AP83" i="22" s="1"/>
  <c r="AQ170" i="22"/>
  <c r="AP170" i="22" s="1"/>
  <c r="AQ125" i="22"/>
  <c r="AP125" i="22" s="1"/>
  <c r="AQ7" i="22"/>
  <c r="AP7" i="22" s="1"/>
  <c r="AQ115" i="22"/>
  <c r="AP115" i="22" s="1"/>
  <c r="AQ218" i="22"/>
  <c r="AP218" i="22" s="1"/>
  <c r="AQ13" i="22"/>
  <c r="AP13" i="22" s="1"/>
  <c r="AQ88" i="22"/>
  <c r="AP88" i="22" s="1"/>
  <c r="AQ27" i="22"/>
  <c r="AP27" i="22" s="1"/>
  <c r="AQ85" i="22"/>
  <c r="AP85" i="22" s="1"/>
  <c r="AQ91" i="22"/>
  <c r="AP91" i="22" s="1"/>
  <c r="AQ78" i="22"/>
  <c r="AP78" i="22" s="1"/>
  <c r="AQ82" i="22"/>
  <c r="AP82" i="22" s="1"/>
  <c r="AQ99" i="22"/>
  <c r="AP99" i="22" s="1"/>
  <c r="AQ8" i="22"/>
  <c r="AP8" i="22" s="1"/>
  <c r="AQ36" i="22"/>
  <c r="AP36" i="22" s="1"/>
  <c r="AQ75" i="22"/>
  <c r="AP75" i="22" s="1"/>
  <c r="AQ102" i="22"/>
  <c r="AP102" i="22" s="1"/>
  <c r="AQ46" i="22"/>
  <c r="AP46" i="22" s="1"/>
  <c r="AQ15" i="22"/>
  <c r="AP15" i="22" s="1"/>
  <c r="AQ76" i="22"/>
  <c r="AX89" i="22"/>
  <c r="AW89" i="22" s="1"/>
  <c r="AX55" i="22"/>
  <c r="AW55" i="22" s="1"/>
  <c r="AX139" i="22"/>
  <c r="AW139" i="22" s="1"/>
  <c r="AX28" i="22"/>
  <c r="AW28" i="22" s="1"/>
  <c r="AX22" i="22"/>
  <c r="AW22" i="22" s="1"/>
  <c r="AX30" i="22"/>
  <c r="AW30" i="22" s="1"/>
  <c r="AX29" i="22"/>
  <c r="AW29" i="22" s="1"/>
  <c r="AX4" i="22"/>
  <c r="AX121" i="22"/>
  <c r="AW121" i="22" s="1"/>
  <c r="AX114" i="22"/>
  <c r="AW114" i="22" s="1"/>
  <c r="AX175" i="22"/>
  <c r="AW175" i="22" s="1"/>
  <c r="AX16" i="22"/>
  <c r="AW16" i="22" s="1"/>
  <c r="AX162" i="22"/>
  <c r="AW162" i="22" s="1"/>
  <c r="AX94" i="22"/>
  <c r="AW94" i="22" s="1"/>
  <c r="AX70" i="22"/>
  <c r="AW70" i="22" s="1"/>
  <c r="AX116" i="22"/>
  <c r="AW116" i="22" s="1"/>
  <c r="AX198" i="22"/>
  <c r="AW198" i="22" s="1"/>
  <c r="AX149" i="22"/>
  <c r="AW149" i="22" s="1"/>
  <c r="AX138" i="22"/>
  <c r="AW138" i="22" s="1"/>
  <c r="AX109" i="22"/>
  <c r="AW109" i="22" s="1"/>
  <c r="AX142" i="22"/>
  <c r="AW142" i="22" s="1"/>
  <c r="AX96" i="22"/>
  <c r="AW96" i="22" s="1"/>
  <c r="AX159" i="22"/>
  <c r="AW159" i="22" s="1"/>
  <c r="AX6" i="22"/>
  <c r="AW6" i="22" s="1"/>
  <c r="AX26" i="22"/>
  <c r="AW26" i="22" s="1"/>
  <c r="AX50" i="22"/>
  <c r="AW50" i="22" s="1"/>
  <c r="AX35" i="22"/>
  <c r="AW35" i="22" s="1"/>
  <c r="AX5" i="22"/>
  <c r="AW5" i="22" s="1"/>
  <c r="AX130" i="22"/>
  <c r="AW130" i="22" s="1"/>
  <c r="AX64" i="22"/>
  <c r="AW64" i="22" s="1"/>
  <c r="AX72" i="22"/>
  <c r="AW72" i="22" s="1"/>
  <c r="AX59" i="22"/>
  <c r="AW59" i="22" s="1"/>
  <c r="AX32" i="22"/>
  <c r="AW32" i="22" s="1"/>
  <c r="AX204" i="22"/>
  <c r="AW204" i="22" s="1"/>
  <c r="AX19" i="22"/>
  <c r="AW19" i="22" s="1"/>
  <c r="AX100" i="22"/>
  <c r="AW100" i="22" s="1"/>
  <c r="AX81" i="22"/>
  <c r="AW81" i="22" s="1"/>
  <c r="AX80" i="22"/>
  <c r="AW80" i="22" s="1"/>
  <c r="AX167" i="22"/>
  <c r="AW167" i="22" s="1"/>
  <c r="AX128" i="22"/>
  <c r="AW128" i="22" s="1"/>
  <c r="AX65" i="22"/>
  <c r="AW65" i="22" s="1"/>
  <c r="AX101" i="22"/>
  <c r="AW101" i="22" s="1"/>
  <c r="AX151" i="22"/>
  <c r="AW151" i="22" s="1"/>
  <c r="AX33" i="22"/>
  <c r="AW33" i="22" s="1"/>
  <c r="AX54" i="22"/>
  <c r="AW54" i="22" s="1"/>
  <c r="AX177" i="22"/>
  <c r="AW177" i="22" s="1"/>
  <c r="AX110" i="22"/>
  <c r="AW110" i="22" s="1"/>
  <c r="AX52" i="22"/>
  <c r="AW52" i="22" s="1"/>
  <c r="AX17" i="22"/>
  <c r="AW17" i="22" s="1"/>
  <c r="AX119" i="22"/>
  <c r="AW119" i="22" s="1"/>
  <c r="AX44" i="22"/>
  <c r="AW44" i="22" s="1"/>
  <c r="AX41" i="22"/>
  <c r="AW41" i="22" s="1"/>
  <c r="AX71" i="22"/>
  <c r="AW71" i="22" s="1"/>
  <c r="AX135" i="22"/>
  <c r="AW135" i="22" s="1"/>
  <c r="AX189" i="22"/>
  <c r="AW189" i="22" s="1"/>
  <c r="AX163" i="22"/>
  <c r="AW163" i="22" s="1"/>
  <c r="AX77" i="22"/>
  <c r="AW77" i="22" s="1"/>
  <c r="AX79" i="22"/>
  <c r="AW79" i="22" s="1"/>
  <c r="AX213" i="22"/>
  <c r="AW213" i="22" s="1"/>
  <c r="AX107" i="22"/>
  <c r="AW107" i="22" s="1"/>
  <c r="AX153" i="22"/>
  <c r="AW153" i="22" s="1"/>
  <c r="AX92" i="22"/>
  <c r="AW92" i="22" s="1"/>
  <c r="AX219" i="22"/>
  <c r="AW219" i="22" s="1"/>
  <c r="AX124" i="22"/>
  <c r="AW124" i="22" s="1"/>
  <c r="AX173" i="22"/>
  <c r="AW173" i="22" s="1"/>
  <c r="AX11" i="22"/>
  <c r="AW11" i="22" s="1"/>
  <c r="AX45" i="22"/>
  <c r="AW45" i="22" s="1"/>
  <c r="AX123" i="22"/>
  <c r="AW123" i="22" s="1"/>
  <c r="AX187" i="22"/>
  <c r="AW187" i="22" s="1"/>
  <c r="AX12" i="22"/>
  <c r="AW12" i="22" s="1"/>
  <c r="AX184" i="22"/>
  <c r="AW184" i="22" s="1"/>
  <c r="AX214" i="22"/>
  <c r="AW214" i="22" s="1"/>
  <c r="AX217" i="22"/>
  <c r="AW217" i="22" s="1"/>
  <c r="AX210" i="22"/>
  <c r="AW210" i="22" s="1"/>
  <c r="AX228" i="22"/>
  <c r="AW228" i="22" s="1"/>
  <c r="AX186" i="22"/>
  <c r="AW186" i="22" s="1"/>
  <c r="AX154" i="22"/>
  <c r="AW154" i="22" s="1"/>
  <c r="AX25" i="22"/>
  <c r="AW25" i="22" s="1"/>
  <c r="AX117" i="22"/>
  <c r="AW117" i="22" s="1"/>
  <c r="AX87" i="22"/>
  <c r="AW87" i="22" s="1"/>
  <c r="AX197" i="22"/>
  <c r="AW197" i="22" s="1"/>
  <c r="AX129" i="22"/>
  <c r="AW129" i="22" s="1"/>
  <c r="AX155" i="22"/>
  <c r="AW155" i="22" s="1"/>
  <c r="AX69" i="22"/>
  <c r="AW69" i="22" s="1"/>
  <c r="AX156" i="22"/>
  <c r="AW156" i="22" s="1"/>
  <c r="AX208" i="22"/>
  <c r="AW208" i="22" s="1"/>
  <c r="AX199" i="22"/>
  <c r="AW199" i="22" s="1"/>
  <c r="AX166" i="22"/>
  <c r="AW166" i="22" s="1"/>
  <c r="AX18" i="22"/>
  <c r="AW18" i="22" s="1"/>
  <c r="AX134" i="22"/>
  <c r="AW134" i="22" s="1"/>
  <c r="AX188" i="22"/>
  <c r="AW188" i="22" s="1"/>
  <c r="AX141" i="22"/>
  <c r="AW141" i="22" s="1"/>
  <c r="AX171" i="22"/>
  <c r="AW171" i="22" s="1"/>
  <c r="AX180" i="22"/>
  <c r="AW180" i="22" s="1"/>
  <c r="AX215" i="22"/>
  <c r="AW215" i="22" s="1"/>
  <c r="AX143" i="22"/>
  <c r="AW143" i="22" s="1"/>
  <c r="AX127" i="22"/>
  <c r="AW127" i="22" s="1"/>
  <c r="AX122" i="22"/>
  <c r="AW122" i="22" s="1"/>
  <c r="AX51" i="22"/>
  <c r="AW51" i="22" s="1"/>
  <c r="AX211" i="22"/>
  <c r="AW211" i="22" s="1"/>
  <c r="AX160" i="22"/>
  <c r="AW160" i="22" s="1"/>
  <c r="AX161" i="22"/>
  <c r="AW161" i="22" s="1"/>
  <c r="AX195" i="22"/>
  <c r="AW195" i="22" s="1"/>
  <c r="AX150" i="22"/>
  <c r="AW150" i="22" s="1"/>
  <c r="AX178" i="22"/>
  <c r="AW178" i="22" s="1"/>
  <c r="AX106" i="22"/>
  <c r="AW106" i="22" s="1"/>
  <c r="AX179" i="22"/>
  <c r="AW179" i="22" s="1"/>
  <c r="AX196" i="22"/>
  <c r="AW196" i="22" s="1"/>
  <c r="AX209" i="22"/>
  <c r="AW209" i="22" s="1"/>
  <c r="AX222" i="22"/>
  <c r="AW222" i="22" s="1"/>
  <c r="AX229" i="22"/>
  <c r="AW229" i="22" s="1"/>
  <c r="AX227" i="22"/>
  <c r="AW227" i="22" s="1"/>
  <c r="AX221" i="22"/>
  <c r="AW221" i="22" s="1"/>
  <c r="AX146" i="22"/>
  <c r="AW146" i="22" s="1"/>
  <c r="AX223" i="22"/>
  <c r="AW223" i="22" s="1"/>
  <c r="AX226" i="22"/>
  <c r="AW226" i="22" s="1"/>
  <c r="AX230" i="22"/>
  <c r="AW230" i="22" s="1"/>
  <c r="AX205" i="22"/>
  <c r="AW205" i="22" s="1"/>
  <c r="AX224" i="22"/>
  <c r="AW224" i="22" s="1"/>
  <c r="AX47" i="22"/>
  <c r="AW47" i="22" s="1"/>
  <c r="AX220" i="22"/>
  <c r="AW220" i="22" s="1"/>
  <c r="AX225" i="22"/>
  <c r="AW225" i="22" s="1"/>
  <c r="AX95" i="22"/>
  <c r="AW95" i="22" s="1"/>
  <c r="AX206" i="22"/>
  <c r="AW206" i="22" s="1"/>
  <c r="AX37" i="22"/>
  <c r="AW37" i="22" s="1"/>
  <c r="AX152" i="22"/>
  <c r="AW152" i="22" s="1"/>
  <c r="AX58" i="22"/>
  <c r="AW58" i="22" s="1"/>
  <c r="AX120" i="22"/>
  <c r="AW120" i="22" s="1"/>
  <c r="AX174" i="22"/>
  <c r="AW174" i="22" s="1"/>
  <c r="AX192" i="22"/>
  <c r="AW192" i="22" s="1"/>
  <c r="AX84" i="22"/>
  <c r="AW84" i="22" s="1"/>
  <c r="AX14" i="22"/>
  <c r="AW14" i="22" s="1"/>
  <c r="AX148" i="22"/>
  <c r="AW148" i="22" s="1"/>
  <c r="AX34" i="22"/>
  <c r="AW34" i="22" s="1"/>
  <c r="AX105" i="22"/>
  <c r="AW105" i="22" s="1"/>
  <c r="AX97" i="22"/>
  <c r="AW97" i="22" s="1"/>
  <c r="AX68" i="22"/>
  <c r="AW68" i="22" s="1"/>
  <c r="AX158" i="22"/>
  <c r="AW158" i="22" s="1"/>
  <c r="AX93" i="22"/>
  <c r="AW93" i="22" s="1"/>
  <c r="AX49" i="22"/>
  <c r="AW49" i="22" s="1"/>
  <c r="AX60" i="22"/>
  <c r="AW60" i="22" s="1"/>
  <c r="AX9" i="22"/>
  <c r="AW9" i="22" s="1"/>
  <c r="AX73" i="22"/>
  <c r="AW73" i="22" s="1"/>
  <c r="AX38" i="22"/>
  <c r="AW38" i="22" s="1"/>
  <c r="AX23" i="22"/>
  <c r="AW23" i="22" s="1"/>
  <c r="AX20" i="22"/>
  <c r="AW20" i="22" s="1"/>
  <c r="AX40" i="22"/>
  <c r="AW40" i="22" s="1"/>
  <c r="AX42" i="22"/>
  <c r="AW42" i="22" s="1"/>
  <c r="AX131" i="22"/>
  <c r="AW131" i="22" s="1"/>
  <c r="AX67" i="22"/>
  <c r="AW67" i="22" s="1"/>
  <c r="AX66" i="22"/>
  <c r="AW66" i="22" s="1"/>
  <c r="AX56" i="22"/>
  <c r="AW56" i="22" s="1"/>
  <c r="AX10" i="22"/>
  <c r="AW10" i="22" s="1"/>
  <c r="AX137" i="22"/>
  <c r="AW137" i="22" s="1"/>
  <c r="AX98" i="22"/>
  <c r="AW98" i="22" s="1"/>
  <c r="AX86" i="22"/>
  <c r="AW86" i="22" s="1"/>
  <c r="AX103" i="22"/>
  <c r="AW103" i="22" s="1"/>
  <c r="AX118" i="22"/>
  <c r="AW118" i="22" s="1"/>
  <c r="AX39" i="22"/>
  <c r="AW39" i="22" s="1"/>
  <c r="AX126" i="22"/>
  <c r="AW126" i="22" s="1"/>
  <c r="AX43" i="22"/>
  <c r="AW43" i="22" s="1"/>
  <c r="AX133" i="22"/>
  <c r="AW133" i="22" s="1"/>
  <c r="AX164" i="22"/>
  <c r="AW164" i="22" s="1"/>
  <c r="AX53" i="22"/>
  <c r="AW53" i="22" s="1"/>
  <c r="AX145" i="22"/>
  <c r="AW145" i="22" s="1"/>
  <c r="AX202" i="22"/>
  <c r="AW202" i="22" s="1"/>
  <c r="AX201" i="22"/>
  <c r="AW201" i="22" s="1"/>
  <c r="AX216" i="22"/>
  <c r="AW216" i="22" s="1"/>
  <c r="AX190" i="22"/>
  <c r="AW190" i="22" s="1"/>
  <c r="AX136" i="22"/>
  <c r="AW136" i="22" s="1"/>
  <c r="AX185" i="22"/>
  <c r="AW185" i="22" s="1"/>
  <c r="AX203" i="22"/>
  <c r="AW203" i="22" s="1"/>
  <c r="AX90" i="22"/>
  <c r="AW90" i="22" s="1"/>
  <c r="AX182" i="22"/>
  <c r="AW182" i="22" s="1"/>
  <c r="AX231" i="22"/>
  <c r="AW231" i="22" s="1"/>
  <c r="AX232" i="22"/>
  <c r="AW232" i="22" s="1"/>
  <c r="AX31" i="22"/>
  <c r="AW31" i="22" s="1"/>
  <c r="AX207" i="22"/>
  <c r="AW207" i="22" s="1"/>
  <c r="AX235" i="22"/>
  <c r="AW235" i="22" s="1"/>
  <c r="AX144" i="22"/>
  <c r="AW144" i="22" s="1"/>
  <c r="AX236" i="22"/>
  <c r="AW236" i="22" s="1"/>
  <c r="AX233" i="22"/>
  <c r="AW233" i="22" s="1"/>
  <c r="AX147" i="22"/>
  <c r="AW147" i="22" s="1"/>
  <c r="AX57" i="22"/>
  <c r="AW57" i="22" s="1"/>
  <c r="AX183" i="22"/>
  <c r="AW183" i="22" s="1"/>
  <c r="AX21" i="22"/>
  <c r="AW21" i="22" s="1"/>
  <c r="AX172" i="22"/>
  <c r="AW172" i="22" s="1"/>
  <c r="AX193" i="22"/>
  <c r="AW193" i="22" s="1"/>
  <c r="AX191" i="22"/>
  <c r="AW191" i="22" s="1"/>
  <c r="AX165" i="22"/>
  <c r="AW165" i="22" s="1"/>
  <c r="AX200" i="22"/>
  <c r="AW200" i="22" s="1"/>
  <c r="AX168" i="22"/>
  <c r="AW168" i="22" s="1"/>
  <c r="AX113" i="22"/>
  <c r="AW113" i="22" s="1"/>
  <c r="AX132" i="22"/>
  <c r="AW132" i="22" s="1"/>
  <c r="AX181" i="22"/>
  <c r="AW181" i="22" s="1"/>
  <c r="AX108" i="22"/>
  <c r="AW108" i="22" s="1"/>
  <c r="AX157" i="22"/>
  <c r="AW157" i="22" s="1"/>
  <c r="AX111" i="22"/>
  <c r="AW111" i="22" s="1"/>
  <c r="AX140" i="22"/>
  <c r="AW140" i="22" s="1"/>
  <c r="AX234" i="22"/>
  <c r="AW234" i="22" s="1"/>
  <c r="AX104" i="22"/>
  <c r="AW104" i="22" s="1"/>
  <c r="AX62" i="22"/>
  <c r="AW62" i="22" s="1"/>
  <c r="AX194" i="22"/>
  <c r="AW194" i="22" s="1"/>
  <c r="AX176" i="22"/>
  <c r="AW176" i="22" s="1"/>
  <c r="AX212" i="22"/>
  <c r="AW212" i="22" s="1"/>
  <c r="AX74" i="22"/>
  <c r="AW74" i="22" s="1"/>
  <c r="AX61" i="22"/>
  <c r="AW61" i="22" s="1"/>
  <c r="AX24" i="22"/>
  <c r="AW24" i="22" s="1"/>
  <c r="AX169" i="22"/>
  <c r="AW169" i="22" s="1"/>
  <c r="AX63" i="22"/>
  <c r="AW63" i="22" s="1"/>
  <c r="AX48" i="22"/>
  <c r="AW48" i="22" s="1"/>
  <c r="AX112" i="22"/>
  <c r="AW112" i="22" s="1"/>
  <c r="AX83" i="22"/>
  <c r="AW83" i="22" s="1"/>
  <c r="AX170" i="22"/>
  <c r="AW170" i="22" s="1"/>
  <c r="AX125" i="22"/>
  <c r="AW125" i="22" s="1"/>
  <c r="AX7" i="22"/>
  <c r="AW7" i="22" s="1"/>
  <c r="AX115" i="22"/>
  <c r="AW115" i="22" s="1"/>
  <c r="AX218" i="22"/>
  <c r="AW218" i="22" s="1"/>
  <c r="AX13" i="22"/>
  <c r="AW13" i="22" s="1"/>
  <c r="AX88" i="22"/>
  <c r="AW88" i="22" s="1"/>
  <c r="AX27" i="22"/>
  <c r="AW27" i="22" s="1"/>
  <c r="AX85" i="22"/>
  <c r="AW85" i="22" s="1"/>
  <c r="AX91" i="22"/>
  <c r="AW91" i="22" s="1"/>
  <c r="AX78" i="22"/>
  <c r="AW78" i="22" s="1"/>
  <c r="AX82" i="22"/>
  <c r="AW82" i="22" s="1"/>
  <c r="AX99" i="22"/>
  <c r="AW99" i="22" s="1"/>
  <c r="AX8" i="22"/>
  <c r="AW8" i="22" s="1"/>
  <c r="AX36" i="22"/>
  <c r="AW36" i="22" s="1"/>
  <c r="AX75" i="22"/>
  <c r="AW75" i="22" s="1"/>
  <c r="AX102" i="22"/>
  <c r="AW102" i="22" s="1"/>
  <c r="AX46" i="22"/>
  <c r="AW46" i="22" s="1"/>
  <c r="AX15" i="22"/>
  <c r="AW15" i="22" s="1"/>
  <c r="AX76" i="22"/>
  <c r="BC89" i="22"/>
  <c r="BB89" i="22" s="1"/>
  <c r="BC55" i="22"/>
  <c r="BB55" i="22" s="1"/>
  <c r="BC139" i="22"/>
  <c r="BB139" i="22" s="1"/>
  <c r="BC28" i="22"/>
  <c r="BB28" i="22" s="1"/>
  <c r="BC22" i="22"/>
  <c r="BB22" i="22" s="1"/>
  <c r="BC30" i="22"/>
  <c r="BB30" i="22" s="1"/>
  <c r="BC29" i="22"/>
  <c r="BB29" i="22" s="1"/>
  <c r="BC4" i="22"/>
  <c r="BC121" i="22"/>
  <c r="BB121" i="22" s="1"/>
  <c r="BC114" i="22"/>
  <c r="BB114" i="22" s="1"/>
  <c r="BC175" i="22"/>
  <c r="BB175" i="22" s="1"/>
  <c r="BC16" i="22"/>
  <c r="BB16" i="22" s="1"/>
  <c r="BC162" i="22"/>
  <c r="BB162" i="22" s="1"/>
  <c r="BC94" i="22"/>
  <c r="BB94" i="22" s="1"/>
  <c r="BC70" i="22"/>
  <c r="BB70" i="22" s="1"/>
  <c r="BC116" i="22"/>
  <c r="BB116" i="22" s="1"/>
  <c r="BC198" i="22"/>
  <c r="BB198" i="22" s="1"/>
  <c r="BC149" i="22"/>
  <c r="BB149" i="22" s="1"/>
  <c r="BC138" i="22"/>
  <c r="BB138" i="22" s="1"/>
  <c r="BC109" i="22"/>
  <c r="BB109" i="22" s="1"/>
  <c r="BC142" i="22"/>
  <c r="BB142" i="22" s="1"/>
  <c r="BC96" i="22"/>
  <c r="BB96" i="22" s="1"/>
  <c r="BC159" i="22"/>
  <c r="BB159" i="22" s="1"/>
  <c r="BC6" i="22"/>
  <c r="BB6" i="22" s="1"/>
  <c r="BC26" i="22"/>
  <c r="BB26" i="22" s="1"/>
  <c r="BC50" i="22"/>
  <c r="BB50" i="22" s="1"/>
  <c r="BC35" i="22"/>
  <c r="BB35" i="22" s="1"/>
  <c r="BC5" i="22"/>
  <c r="BB5" i="22" s="1"/>
  <c r="BC130" i="22"/>
  <c r="BB130" i="22" s="1"/>
  <c r="BC64" i="22"/>
  <c r="BB64" i="22" s="1"/>
  <c r="BC72" i="22"/>
  <c r="BB72" i="22" s="1"/>
  <c r="BC59" i="22"/>
  <c r="BB59" i="22" s="1"/>
  <c r="BC32" i="22"/>
  <c r="BB32" i="22" s="1"/>
  <c r="BC204" i="22"/>
  <c r="BB204" i="22" s="1"/>
  <c r="BC19" i="22"/>
  <c r="BB19" i="22" s="1"/>
  <c r="BC100" i="22"/>
  <c r="BB100" i="22" s="1"/>
  <c r="BC81" i="22"/>
  <c r="BB81" i="22" s="1"/>
  <c r="BC80" i="22"/>
  <c r="BB80" i="22" s="1"/>
  <c r="BC167" i="22"/>
  <c r="BB167" i="22" s="1"/>
  <c r="BC128" i="22"/>
  <c r="BB128" i="22" s="1"/>
  <c r="BC65" i="22"/>
  <c r="BB65" i="22" s="1"/>
  <c r="BC101" i="22"/>
  <c r="BB101" i="22" s="1"/>
  <c r="BC151" i="22"/>
  <c r="BB151" i="22" s="1"/>
  <c r="BC33" i="22"/>
  <c r="BB33" i="22" s="1"/>
  <c r="BC54" i="22"/>
  <c r="BB54" i="22" s="1"/>
  <c r="BC177" i="22"/>
  <c r="BB177" i="22" s="1"/>
  <c r="BC110" i="22"/>
  <c r="BB110" i="22" s="1"/>
  <c r="BC52" i="22"/>
  <c r="BB52" i="22" s="1"/>
  <c r="BC17" i="22"/>
  <c r="BB17" i="22" s="1"/>
  <c r="BC119" i="22"/>
  <c r="BB119" i="22" s="1"/>
  <c r="BC44" i="22"/>
  <c r="BB44" i="22" s="1"/>
  <c r="BC41" i="22"/>
  <c r="BB41" i="22" s="1"/>
  <c r="BC71" i="22"/>
  <c r="BB71" i="22" s="1"/>
  <c r="BC135" i="22"/>
  <c r="BB135" i="22" s="1"/>
  <c r="BC189" i="22"/>
  <c r="BB189" i="22" s="1"/>
  <c r="BC163" i="22"/>
  <c r="BB163" i="22" s="1"/>
  <c r="BC77" i="22"/>
  <c r="BB77" i="22" s="1"/>
  <c r="BC79" i="22"/>
  <c r="BB79" i="22" s="1"/>
  <c r="BC213" i="22"/>
  <c r="BB213" i="22" s="1"/>
  <c r="BC107" i="22"/>
  <c r="BB107" i="22" s="1"/>
  <c r="BC153" i="22"/>
  <c r="BB153" i="22" s="1"/>
  <c r="BC92" i="22"/>
  <c r="BB92" i="22" s="1"/>
  <c r="BC219" i="22"/>
  <c r="BB219" i="22" s="1"/>
  <c r="BC124" i="22"/>
  <c r="BB124" i="22" s="1"/>
  <c r="BC173" i="22"/>
  <c r="BB173" i="22" s="1"/>
  <c r="BC11" i="22"/>
  <c r="BB11" i="22" s="1"/>
  <c r="BC45" i="22"/>
  <c r="BB45" i="22" s="1"/>
  <c r="BC123" i="22"/>
  <c r="BB123" i="22" s="1"/>
  <c r="BC187" i="22"/>
  <c r="BB187" i="22" s="1"/>
  <c r="BC12" i="22"/>
  <c r="BB12" i="22" s="1"/>
  <c r="BC184" i="22"/>
  <c r="BB184" i="22" s="1"/>
  <c r="BC214" i="22"/>
  <c r="BB214" i="22" s="1"/>
  <c r="BC217" i="22"/>
  <c r="BB217" i="22" s="1"/>
  <c r="BC210" i="22"/>
  <c r="BB210" i="22" s="1"/>
  <c r="BC228" i="22"/>
  <c r="BB228" i="22" s="1"/>
  <c r="BC186" i="22"/>
  <c r="BB186" i="22" s="1"/>
  <c r="BC154" i="22"/>
  <c r="BB154" i="22" s="1"/>
  <c r="BC25" i="22"/>
  <c r="BB25" i="22" s="1"/>
  <c r="BC117" i="22"/>
  <c r="BB117" i="22" s="1"/>
  <c r="BC87" i="22"/>
  <c r="BB87" i="22" s="1"/>
  <c r="BC197" i="22"/>
  <c r="BB197" i="22" s="1"/>
  <c r="BC129" i="22"/>
  <c r="BB129" i="22" s="1"/>
  <c r="BC155" i="22"/>
  <c r="BB155" i="22" s="1"/>
  <c r="BC69" i="22"/>
  <c r="BB69" i="22" s="1"/>
  <c r="BC156" i="22"/>
  <c r="BB156" i="22" s="1"/>
  <c r="BC208" i="22"/>
  <c r="BB208" i="22" s="1"/>
  <c r="BC199" i="22"/>
  <c r="BB199" i="22" s="1"/>
  <c r="BC166" i="22"/>
  <c r="BB166" i="22" s="1"/>
  <c r="BC18" i="22"/>
  <c r="BB18" i="22" s="1"/>
  <c r="BC134" i="22"/>
  <c r="BB134" i="22" s="1"/>
  <c r="BC188" i="22"/>
  <c r="BB188" i="22" s="1"/>
  <c r="BC141" i="22"/>
  <c r="BB141" i="22" s="1"/>
  <c r="BC171" i="22"/>
  <c r="BB171" i="22" s="1"/>
  <c r="BC180" i="22"/>
  <c r="BB180" i="22" s="1"/>
  <c r="BC215" i="22"/>
  <c r="BB215" i="22" s="1"/>
  <c r="BC143" i="22"/>
  <c r="BB143" i="22" s="1"/>
  <c r="BC127" i="22"/>
  <c r="BB127" i="22" s="1"/>
  <c r="BC122" i="22"/>
  <c r="BB122" i="22" s="1"/>
  <c r="BC51" i="22"/>
  <c r="BB51" i="22" s="1"/>
  <c r="BC211" i="22"/>
  <c r="BB211" i="22" s="1"/>
  <c r="BC160" i="22"/>
  <c r="BB160" i="22" s="1"/>
  <c r="BC161" i="22"/>
  <c r="BB161" i="22" s="1"/>
  <c r="BC195" i="22"/>
  <c r="BB195" i="22" s="1"/>
  <c r="BC150" i="22"/>
  <c r="BB150" i="22" s="1"/>
  <c r="BC178" i="22"/>
  <c r="BB178" i="22" s="1"/>
  <c r="BC106" i="22"/>
  <c r="BB106" i="22" s="1"/>
  <c r="BC179" i="22"/>
  <c r="BB179" i="22" s="1"/>
  <c r="BC196" i="22"/>
  <c r="BB196" i="22" s="1"/>
  <c r="BC209" i="22"/>
  <c r="BB209" i="22" s="1"/>
  <c r="BC222" i="22"/>
  <c r="BB222" i="22" s="1"/>
  <c r="BC229" i="22"/>
  <c r="BB229" i="22" s="1"/>
  <c r="BC227" i="22"/>
  <c r="BB227" i="22" s="1"/>
  <c r="BC221" i="22"/>
  <c r="BB221" i="22" s="1"/>
  <c r="BC146" i="22"/>
  <c r="BB146" i="22" s="1"/>
  <c r="BC223" i="22"/>
  <c r="BB223" i="22" s="1"/>
  <c r="BC226" i="22"/>
  <c r="BB226" i="22" s="1"/>
  <c r="BC230" i="22"/>
  <c r="BB230" i="22" s="1"/>
  <c r="BC205" i="22"/>
  <c r="BB205" i="22" s="1"/>
  <c r="BC224" i="22"/>
  <c r="BB224" i="22" s="1"/>
  <c r="BC47" i="22"/>
  <c r="BB47" i="22" s="1"/>
  <c r="BC220" i="22"/>
  <c r="BB220" i="22" s="1"/>
  <c r="BC225" i="22"/>
  <c r="BB225" i="22" s="1"/>
  <c r="BC95" i="22"/>
  <c r="BB95" i="22" s="1"/>
  <c r="BC206" i="22"/>
  <c r="BB206" i="22" s="1"/>
  <c r="BC37" i="22"/>
  <c r="BB37" i="22" s="1"/>
  <c r="BC152" i="22"/>
  <c r="BB152" i="22" s="1"/>
  <c r="BC58" i="22"/>
  <c r="BB58" i="22" s="1"/>
  <c r="BC120" i="22"/>
  <c r="BB120" i="22" s="1"/>
  <c r="BC174" i="22"/>
  <c r="BB174" i="22" s="1"/>
  <c r="BC192" i="22"/>
  <c r="BB192" i="22" s="1"/>
  <c r="BC84" i="22"/>
  <c r="BB84" i="22" s="1"/>
  <c r="BC14" i="22"/>
  <c r="BB14" i="22" s="1"/>
  <c r="BC148" i="22"/>
  <c r="BB148" i="22" s="1"/>
  <c r="BC34" i="22"/>
  <c r="BB34" i="22" s="1"/>
  <c r="BC105" i="22"/>
  <c r="BB105" i="22" s="1"/>
  <c r="BC97" i="22"/>
  <c r="BB97" i="22" s="1"/>
  <c r="BC68" i="22"/>
  <c r="BB68" i="22" s="1"/>
  <c r="BC158" i="22"/>
  <c r="BB158" i="22" s="1"/>
  <c r="BC93" i="22"/>
  <c r="BB93" i="22" s="1"/>
  <c r="BC49" i="22"/>
  <c r="BB49" i="22" s="1"/>
  <c r="BC60" i="22"/>
  <c r="BB60" i="22" s="1"/>
  <c r="BC9" i="22"/>
  <c r="BB9" i="22" s="1"/>
  <c r="BC73" i="22"/>
  <c r="BB73" i="22" s="1"/>
  <c r="BC38" i="22"/>
  <c r="BB38" i="22" s="1"/>
  <c r="BC23" i="22"/>
  <c r="BB23" i="22" s="1"/>
  <c r="BC20" i="22"/>
  <c r="BB20" i="22" s="1"/>
  <c r="BC40" i="22"/>
  <c r="BB40" i="22" s="1"/>
  <c r="BC42" i="22"/>
  <c r="BB42" i="22" s="1"/>
  <c r="BC131" i="22"/>
  <c r="BB131" i="22" s="1"/>
  <c r="BC67" i="22"/>
  <c r="BB67" i="22" s="1"/>
  <c r="BC66" i="22"/>
  <c r="BB66" i="22" s="1"/>
  <c r="BC56" i="22"/>
  <c r="BB56" i="22" s="1"/>
  <c r="BC10" i="22"/>
  <c r="BB10" i="22" s="1"/>
  <c r="BC137" i="22"/>
  <c r="BB137" i="22" s="1"/>
  <c r="BC98" i="22"/>
  <c r="BB98" i="22" s="1"/>
  <c r="BC86" i="22"/>
  <c r="BB86" i="22" s="1"/>
  <c r="BC103" i="22"/>
  <c r="BB103" i="22" s="1"/>
  <c r="BC118" i="22"/>
  <c r="BB118" i="22" s="1"/>
  <c r="BC39" i="22"/>
  <c r="BB39" i="22" s="1"/>
  <c r="BC126" i="22"/>
  <c r="BB126" i="22" s="1"/>
  <c r="BC43" i="22"/>
  <c r="BB43" i="22" s="1"/>
  <c r="BC133" i="22"/>
  <c r="BB133" i="22" s="1"/>
  <c r="BC164" i="22"/>
  <c r="BB164" i="22" s="1"/>
  <c r="BC53" i="22"/>
  <c r="BB53" i="22" s="1"/>
  <c r="BC145" i="22"/>
  <c r="BB145" i="22" s="1"/>
  <c r="BC202" i="22"/>
  <c r="BB202" i="22" s="1"/>
  <c r="BC201" i="22"/>
  <c r="BB201" i="22" s="1"/>
  <c r="BC216" i="22"/>
  <c r="BB216" i="22" s="1"/>
  <c r="BC190" i="22"/>
  <c r="BB190" i="22" s="1"/>
  <c r="BC136" i="22"/>
  <c r="BB136" i="22" s="1"/>
  <c r="BC185" i="22"/>
  <c r="BB185" i="22" s="1"/>
  <c r="BC203" i="22"/>
  <c r="BB203" i="22" s="1"/>
  <c r="BC90" i="22"/>
  <c r="BB90" i="22" s="1"/>
  <c r="BC182" i="22"/>
  <c r="BB182" i="22" s="1"/>
  <c r="BC231" i="22"/>
  <c r="BB231" i="22" s="1"/>
  <c r="BC232" i="22"/>
  <c r="BB232" i="22" s="1"/>
  <c r="BC31" i="22"/>
  <c r="BB31" i="22" s="1"/>
  <c r="BC207" i="22"/>
  <c r="BB207" i="22" s="1"/>
  <c r="BC235" i="22"/>
  <c r="BB235" i="22" s="1"/>
  <c r="BC144" i="22"/>
  <c r="BB144" i="22" s="1"/>
  <c r="BC236" i="22"/>
  <c r="BB236" i="22" s="1"/>
  <c r="BC233" i="22"/>
  <c r="BB233" i="22" s="1"/>
  <c r="BC147" i="22"/>
  <c r="BB147" i="22" s="1"/>
  <c r="BC57" i="22"/>
  <c r="BB57" i="22" s="1"/>
  <c r="BC183" i="22"/>
  <c r="BB183" i="22" s="1"/>
  <c r="BC21" i="22"/>
  <c r="BB21" i="22" s="1"/>
  <c r="BC172" i="22"/>
  <c r="BB172" i="22" s="1"/>
  <c r="BC193" i="22"/>
  <c r="BB193" i="22" s="1"/>
  <c r="BC191" i="22"/>
  <c r="BB191" i="22" s="1"/>
  <c r="BC165" i="22"/>
  <c r="BB165" i="22" s="1"/>
  <c r="BC200" i="22"/>
  <c r="BB200" i="22" s="1"/>
  <c r="BC168" i="22"/>
  <c r="BB168" i="22" s="1"/>
  <c r="BC113" i="22"/>
  <c r="BB113" i="22" s="1"/>
  <c r="BC132" i="22"/>
  <c r="BB132" i="22" s="1"/>
  <c r="BC181" i="22"/>
  <c r="BB181" i="22" s="1"/>
  <c r="BC108" i="22"/>
  <c r="BB108" i="22" s="1"/>
  <c r="BC157" i="22"/>
  <c r="BB157" i="22" s="1"/>
  <c r="BC111" i="22"/>
  <c r="BB111" i="22" s="1"/>
  <c r="BC140" i="22"/>
  <c r="BB140" i="22" s="1"/>
  <c r="BC234" i="22"/>
  <c r="BB234" i="22" s="1"/>
  <c r="BC104" i="22"/>
  <c r="BB104" i="22" s="1"/>
  <c r="BC62" i="22"/>
  <c r="BB62" i="22" s="1"/>
  <c r="BC194" i="22"/>
  <c r="BB194" i="22" s="1"/>
  <c r="BC176" i="22"/>
  <c r="BB176" i="22" s="1"/>
  <c r="BC212" i="22"/>
  <c r="BB212" i="22" s="1"/>
  <c r="BC74" i="22"/>
  <c r="BB74" i="22" s="1"/>
  <c r="BC61" i="22"/>
  <c r="BB61" i="22" s="1"/>
  <c r="BC24" i="22"/>
  <c r="BB24" i="22" s="1"/>
  <c r="BC169" i="22"/>
  <c r="BB169" i="22" s="1"/>
  <c r="BC63" i="22"/>
  <c r="BB63" i="22" s="1"/>
  <c r="BC48" i="22"/>
  <c r="BB48" i="22" s="1"/>
  <c r="BC112" i="22"/>
  <c r="BB112" i="22" s="1"/>
  <c r="BC83" i="22"/>
  <c r="BB83" i="22" s="1"/>
  <c r="BC170" i="22"/>
  <c r="BB170" i="22" s="1"/>
  <c r="BC125" i="22"/>
  <c r="BB125" i="22" s="1"/>
  <c r="BC7" i="22"/>
  <c r="BB7" i="22" s="1"/>
  <c r="BC115" i="22"/>
  <c r="BB115" i="22" s="1"/>
  <c r="BC218" i="22"/>
  <c r="BB218" i="22" s="1"/>
  <c r="BC13" i="22"/>
  <c r="BB13" i="22" s="1"/>
  <c r="BC88" i="22"/>
  <c r="BB88" i="22" s="1"/>
  <c r="BC27" i="22"/>
  <c r="BB27" i="22" s="1"/>
  <c r="BC85" i="22"/>
  <c r="BB85" i="22" s="1"/>
  <c r="BC91" i="22"/>
  <c r="BB91" i="22" s="1"/>
  <c r="BC78" i="22"/>
  <c r="BB78" i="22" s="1"/>
  <c r="BC82" i="22"/>
  <c r="BB82" i="22" s="1"/>
  <c r="BC99" i="22"/>
  <c r="BB99" i="22" s="1"/>
  <c r="BC8" i="22"/>
  <c r="BB8" i="22" s="1"/>
  <c r="BC36" i="22"/>
  <c r="BB36" i="22" s="1"/>
  <c r="BC75" i="22"/>
  <c r="BB75" i="22" s="1"/>
  <c r="BC102" i="22"/>
  <c r="BB102" i="22" s="1"/>
  <c r="BC46" i="22"/>
  <c r="BB46" i="22" s="1"/>
  <c r="BC15" i="22"/>
  <c r="BB15" i="22" s="1"/>
  <c r="BC76" i="22"/>
  <c r="BI89" i="22"/>
  <c r="BI55" i="22"/>
  <c r="BI139" i="22"/>
  <c r="BI28" i="22"/>
  <c r="BI22" i="22"/>
  <c r="BI30" i="22"/>
  <c r="BI29" i="22"/>
  <c r="BI4" i="22"/>
  <c r="BI121" i="22"/>
  <c r="BI114" i="22"/>
  <c r="BI175" i="22"/>
  <c r="BI16" i="22"/>
  <c r="BI162" i="22"/>
  <c r="BI94" i="22"/>
  <c r="BI70" i="22"/>
  <c r="BI116" i="22"/>
  <c r="BI198" i="22"/>
  <c r="BI149" i="22"/>
  <c r="BI138" i="22"/>
  <c r="BI109" i="22"/>
  <c r="BI142" i="22"/>
  <c r="BI96" i="22"/>
  <c r="BI159" i="22"/>
  <c r="BI6" i="22"/>
  <c r="BI26" i="22"/>
  <c r="BI50" i="22"/>
  <c r="BI35" i="22"/>
  <c r="BI5" i="22"/>
  <c r="BI130" i="22"/>
  <c r="BI64" i="22"/>
  <c r="BI72" i="22"/>
  <c r="BI59" i="22"/>
  <c r="BI32" i="22"/>
  <c r="BI204" i="22"/>
  <c r="BI19" i="22"/>
  <c r="BI100" i="22"/>
  <c r="BI81" i="22"/>
  <c r="BI80" i="22"/>
  <c r="BI167" i="22"/>
  <c r="BI128" i="22"/>
  <c r="BI65" i="22"/>
  <c r="BI101" i="22"/>
  <c r="BI151" i="22"/>
  <c r="BI33" i="22"/>
  <c r="BI54" i="22"/>
  <c r="BI177" i="22"/>
  <c r="BI110" i="22"/>
  <c r="BI52" i="22"/>
  <c r="BI17" i="22"/>
  <c r="BI119" i="22"/>
  <c r="BI44" i="22"/>
  <c r="BI41" i="22"/>
  <c r="BI71" i="22"/>
  <c r="BI135" i="22"/>
  <c r="BI189" i="22"/>
  <c r="BI163" i="22"/>
  <c r="BI77" i="22"/>
  <c r="BI79" i="22"/>
  <c r="BI213" i="22"/>
  <c r="BI107" i="22"/>
  <c r="BI153" i="22"/>
  <c r="BI92" i="22"/>
  <c r="BI219" i="22"/>
  <c r="BI124" i="22"/>
  <c r="BI173" i="22"/>
  <c r="BI11" i="22"/>
  <c r="BI45" i="22"/>
  <c r="BI123" i="22"/>
  <c r="BI187" i="22"/>
  <c r="BI12" i="22"/>
  <c r="BI184" i="22"/>
  <c r="BI214" i="22"/>
  <c r="BI217" i="22"/>
  <c r="BI210" i="22"/>
  <c r="BI228" i="22"/>
  <c r="BI186" i="22"/>
  <c r="BI154" i="22"/>
  <c r="BI25" i="22"/>
  <c r="BI117" i="22"/>
  <c r="BI87" i="22"/>
  <c r="BI197" i="22"/>
  <c r="BI129" i="22"/>
  <c r="BI155" i="22"/>
  <c r="BI69" i="22"/>
  <c r="BI156" i="22"/>
  <c r="BI208" i="22"/>
  <c r="BI199" i="22"/>
  <c r="BI166" i="22"/>
  <c r="BI18" i="22"/>
  <c r="BI134" i="22"/>
  <c r="BI188" i="22"/>
  <c r="BI141" i="22"/>
  <c r="BI171" i="22"/>
  <c r="BI180" i="22"/>
  <c r="BI215" i="22"/>
  <c r="BI143" i="22"/>
  <c r="BI127" i="22"/>
  <c r="BI122" i="22"/>
  <c r="BI51" i="22"/>
  <c r="BI211" i="22"/>
  <c r="BI160" i="22"/>
  <c r="BI161" i="22"/>
  <c r="BI195" i="22"/>
  <c r="BI150" i="22"/>
  <c r="BI178" i="22"/>
  <c r="BI106" i="22"/>
  <c r="BI179" i="22"/>
  <c r="BI196" i="22"/>
  <c r="BI209" i="22"/>
  <c r="BI222" i="22"/>
  <c r="BI229" i="22"/>
  <c r="BI227" i="22"/>
  <c r="BI221" i="22"/>
  <c r="BI146" i="22"/>
  <c r="BI223" i="22"/>
  <c r="BI226" i="22"/>
  <c r="BI230" i="22"/>
  <c r="BI205" i="22"/>
  <c r="BI224" i="22"/>
  <c r="BI47" i="22"/>
  <c r="BI220" i="22"/>
  <c r="BI225" i="22"/>
  <c r="BI95" i="22"/>
  <c r="BI206" i="22"/>
  <c r="BI37" i="22"/>
  <c r="BI152" i="22"/>
  <c r="BI58" i="22"/>
  <c r="BI120" i="22"/>
  <c r="BI174" i="22"/>
  <c r="BI192" i="22"/>
  <c r="BI84" i="22"/>
  <c r="BI14" i="22"/>
  <c r="BI148" i="22"/>
  <c r="BI34" i="22"/>
  <c r="BI105" i="22"/>
  <c r="BI97" i="22"/>
  <c r="BI68" i="22"/>
  <c r="BI158" i="22"/>
  <c r="BI93" i="22"/>
  <c r="BI49" i="22"/>
  <c r="BI60" i="22"/>
  <c r="BI9" i="22"/>
  <c r="BI73" i="22"/>
  <c r="BI38" i="22"/>
  <c r="BI23" i="22"/>
  <c r="BI20" i="22"/>
  <c r="BI40" i="22"/>
  <c r="BI42" i="22"/>
  <c r="BI131" i="22"/>
  <c r="BI67" i="22"/>
  <c r="BI66" i="22"/>
  <c r="BI56" i="22"/>
  <c r="BI10" i="22"/>
  <c r="BI137" i="22"/>
  <c r="BI98" i="22"/>
  <c r="BI86" i="22"/>
  <c r="BI103" i="22"/>
  <c r="BI118" i="22"/>
  <c r="BI39" i="22"/>
  <c r="BI126" i="22"/>
  <c r="BI43" i="22"/>
  <c r="BI133" i="22"/>
  <c r="BI164" i="22"/>
  <c r="BI53" i="22"/>
  <c r="BI145" i="22"/>
  <c r="BI202" i="22"/>
  <c r="BI201" i="22"/>
  <c r="BI216" i="22"/>
  <c r="BI190" i="22"/>
  <c r="BI136" i="22"/>
  <c r="BI185" i="22"/>
  <c r="BI203" i="22"/>
  <c r="BI90" i="22"/>
  <c r="BI182" i="22"/>
  <c r="BI231" i="22"/>
  <c r="BI232" i="22"/>
  <c r="BI31" i="22"/>
  <c r="BI207" i="22"/>
  <c r="BI235" i="22"/>
  <c r="BI144" i="22"/>
  <c r="BI236" i="22"/>
  <c r="BI233" i="22"/>
  <c r="BI147" i="22"/>
  <c r="BI57" i="22"/>
  <c r="BI183" i="22"/>
  <c r="BI21" i="22"/>
  <c r="BI172" i="22"/>
  <c r="BI193" i="22"/>
  <c r="BI191" i="22"/>
  <c r="BI165" i="22"/>
  <c r="BI200" i="22"/>
  <c r="BI168" i="22"/>
  <c r="BI113" i="22"/>
  <c r="BI132" i="22"/>
  <c r="BI181" i="22"/>
  <c r="BI108" i="22"/>
  <c r="BI157" i="22"/>
  <c r="BI111" i="22"/>
  <c r="BI140" i="22"/>
  <c r="BI234" i="22"/>
  <c r="BI104" i="22"/>
  <c r="BI62" i="22"/>
  <c r="BI194" i="22"/>
  <c r="BI176" i="22"/>
  <c r="BI212" i="22"/>
  <c r="BI74" i="22"/>
  <c r="BI61" i="22"/>
  <c r="BI24" i="22"/>
  <c r="BI169" i="22"/>
  <c r="BI63" i="22"/>
  <c r="BI48" i="22"/>
  <c r="BI112" i="22"/>
  <c r="BI83" i="22"/>
  <c r="BI170" i="22"/>
  <c r="BI125" i="22"/>
  <c r="BI7" i="22"/>
  <c r="BI115" i="22"/>
  <c r="BI218" i="22"/>
  <c r="BI13" i="22"/>
  <c r="BI88" i="22"/>
  <c r="BI27" i="22"/>
  <c r="BI85" i="22"/>
  <c r="BI91" i="22"/>
  <c r="BI78" i="22"/>
  <c r="BI82" i="22"/>
  <c r="BI99" i="22"/>
  <c r="BI8" i="22"/>
  <c r="BI36" i="22"/>
  <c r="BI75" i="22"/>
  <c r="BI102" i="22"/>
  <c r="BI46" i="22"/>
  <c r="BI15" i="22"/>
  <c r="BI76" i="22"/>
  <c r="BP89" i="22"/>
  <c r="BP55" i="22"/>
  <c r="BP139" i="22"/>
  <c r="BP28" i="22"/>
  <c r="BP22" i="22"/>
  <c r="BP30" i="22"/>
  <c r="BP29" i="22"/>
  <c r="BP4" i="22"/>
  <c r="BP121" i="22"/>
  <c r="BP114" i="22"/>
  <c r="BP175" i="22"/>
  <c r="BP16" i="22"/>
  <c r="BP162" i="22"/>
  <c r="BP94" i="22"/>
  <c r="BP70" i="22"/>
  <c r="BP116" i="22"/>
  <c r="BP198" i="22"/>
  <c r="BP149" i="22"/>
  <c r="BP138" i="22"/>
  <c r="BP109" i="22"/>
  <c r="BP142" i="22"/>
  <c r="BP96" i="22"/>
  <c r="BP159" i="22"/>
  <c r="BP6" i="22"/>
  <c r="BP26" i="22"/>
  <c r="BP50" i="22"/>
  <c r="BP35" i="22"/>
  <c r="BP5" i="22"/>
  <c r="BP130" i="22"/>
  <c r="BP64" i="22"/>
  <c r="BP72" i="22"/>
  <c r="BP59" i="22"/>
  <c r="BP32" i="22"/>
  <c r="BP204" i="22"/>
  <c r="BP19" i="22"/>
  <c r="BP100" i="22"/>
  <c r="BP81" i="22"/>
  <c r="BP80" i="22"/>
  <c r="BP167" i="22"/>
  <c r="BP128" i="22"/>
  <c r="BP65" i="22"/>
  <c r="BP101" i="22"/>
  <c r="BP151" i="22"/>
  <c r="BP33" i="22"/>
  <c r="BP54" i="22"/>
  <c r="BP177" i="22"/>
  <c r="BP110" i="22"/>
  <c r="BP52" i="22"/>
  <c r="BP17" i="22"/>
  <c r="BP119" i="22"/>
  <c r="BP44" i="22"/>
  <c r="BP41" i="22"/>
  <c r="BP71" i="22"/>
  <c r="BP135" i="22"/>
  <c r="BP189" i="22"/>
  <c r="BP163" i="22"/>
  <c r="BP77" i="22"/>
  <c r="BP79" i="22"/>
  <c r="BP213" i="22"/>
  <c r="BP107" i="22"/>
  <c r="BP153" i="22"/>
  <c r="BP92" i="22"/>
  <c r="BP219" i="22"/>
  <c r="BP124" i="22"/>
  <c r="BP173" i="22"/>
  <c r="BP11" i="22"/>
  <c r="BP45" i="22"/>
  <c r="BP123" i="22"/>
  <c r="BP187" i="22"/>
  <c r="BP12" i="22"/>
  <c r="BP184" i="22"/>
  <c r="BP214" i="22"/>
  <c r="BP217" i="22"/>
  <c r="BP210" i="22"/>
  <c r="BP228" i="22"/>
  <c r="BP186" i="22"/>
  <c r="BP154" i="22"/>
  <c r="BP25" i="22"/>
  <c r="BP117" i="22"/>
  <c r="BP87" i="22"/>
  <c r="BP197" i="22"/>
  <c r="BP129" i="22"/>
  <c r="BP155" i="22"/>
  <c r="BP69" i="22"/>
  <c r="BP156" i="22"/>
  <c r="BP208" i="22"/>
  <c r="BP199" i="22"/>
  <c r="BP166" i="22"/>
  <c r="BP18" i="22"/>
  <c r="BP134" i="22"/>
  <c r="BP188" i="22"/>
  <c r="BP141" i="22"/>
  <c r="BP171" i="22"/>
  <c r="BP180" i="22"/>
  <c r="BP215" i="22"/>
  <c r="BP143" i="22"/>
  <c r="BP127" i="22"/>
  <c r="BP122" i="22"/>
  <c r="BP51" i="22"/>
  <c r="BP211" i="22"/>
  <c r="BP160" i="22"/>
  <c r="BP161" i="22"/>
  <c r="BP195" i="22"/>
  <c r="BP150" i="22"/>
  <c r="BP178" i="22"/>
  <c r="BP106" i="22"/>
  <c r="BP179" i="22"/>
  <c r="BP196" i="22"/>
  <c r="BP209" i="22"/>
  <c r="BP222" i="22"/>
  <c r="BP229" i="22"/>
  <c r="BP227" i="22"/>
  <c r="BP221" i="22"/>
  <c r="BP146" i="22"/>
  <c r="BP223" i="22"/>
  <c r="BP226" i="22"/>
  <c r="BP230" i="22"/>
  <c r="BP205" i="22"/>
  <c r="BP224" i="22"/>
  <c r="BP47" i="22"/>
  <c r="BP220" i="22"/>
  <c r="BP225" i="22"/>
  <c r="BP95" i="22"/>
  <c r="BP206" i="22"/>
  <c r="BP37" i="22"/>
  <c r="BP152" i="22"/>
  <c r="BP58" i="22"/>
  <c r="BP120" i="22"/>
  <c r="BP174" i="22"/>
  <c r="BP192" i="22"/>
  <c r="BP84" i="22"/>
  <c r="BP14" i="22"/>
  <c r="BP148" i="22"/>
  <c r="BP34" i="22"/>
  <c r="BP105" i="22"/>
  <c r="BP97" i="22"/>
  <c r="BP68" i="22"/>
  <c r="BP158" i="22"/>
  <c r="BP93" i="22"/>
  <c r="BP49" i="22"/>
  <c r="BP60" i="22"/>
  <c r="BP9" i="22"/>
  <c r="BP73" i="22"/>
  <c r="BP38" i="22"/>
  <c r="BP23" i="22"/>
  <c r="BP20" i="22"/>
  <c r="BP40" i="22"/>
  <c r="BP42" i="22"/>
  <c r="BP131" i="22"/>
  <c r="BP67" i="22"/>
  <c r="BP66" i="22"/>
  <c r="BP56" i="22"/>
  <c r="BP10" i="22"/>
  <c r="BP137" i="22"/>
  <c r="BP98" i="22"/>
  <c r="BP86" i="22"/>
  <c r="BP103" i="22"/>
  <c r="BP118" i="22"/>
  <c r="BP39" i="22"/>
  <c r="BP126" i="22"/>
  <c r="BP43" i="22"/>
  <c r="BP133" i="22"/>
  <c r="BP164" i="22"/>
  <c r="BP53" i="22"/>
  <c r="BP145" i="22"/>
  <c r="BP202" i="22"/>
  <c r="BP201" i="22"/>
  <c r="BP216" i="22"/>
  <c r="BP190" i="22"/>
  <c r="BP136" i="22"/>
  <c r="BP185" i="22"/>
  <c r="BP203" i="22"/>
  <c r="BP90" i="22"/>
  <c r="BP182" i="22"/>
  <c r="BP231" i="22"/>
  <c r="BP232" i="22"/>
  <c r="BP31" i="22"/>
  <c r="BP207" i="22"/>
  <c r="BP235" i="22"/>
  <c r="BP144" i="22"/>
  <c r="BP236" i="22"/>
  <c r="BP233" i="22"/>
  <c r="BP147" i="22"/>
  <c r="BP57" i="22"/>
  <c r="BP183" i="22"/>
  <c r="BP21" i="22"/>
  <c r="BP172" i="22"/>
  <c r="BP193" i="22"/>
  <c r="BP191" i="22"/>
  <c r="BP165" i="22"/>
  <c r="BP200" i="22"/>
  <c r="BP168" i="22"/>
  <c r="BP113" i="22"/>
  <c r="BP132" i="22"/>
  <c r="BP181" i="22"/>
  <c r="BP108" i="22"/>
  <c r="BP157" i="22"/>
  <c r="BP111" i="22"/>
  <c r="BP140" i="22"/>
  <c r="BP234" i="22"/>
  <c r="BP104" i="22"/>
  <c r="BP62" i="22"/>
  <c r="BP194" i="22"/>
  <c r="BP176" i="22"/>
  <c r="BP212" i="22"/>
  <c r="BP74" i="22"/>
  <c r="BP61" i="22"/>
  <c r="BP24" i="22"/>
  <c r="BP169" i="22"/>
  <c r="BP63" i="22"/>
  <c r="BP48" i="22"/>
  <c r="BP112" i="22"/>
  <c r="BP83" i="22"/>
  <c r="BP170" i="22"/>
  <c r="BP125" i="22"/>
  <c r="BP7" i="22"/>
  <c r="BP115" i="22"/>
  <c r="BP218" i="22"/>
  <c r="BP13" i="22"/>
  <c r="BP88" i="22"/>
  <c r="BP27" i="22"/>
  <c r="BP85" i="22"/>
  <c r="BP91" i="22"/>
  <c r="BP78" i="22"/>
  <c r="BP82" i="22"/>
  <c r="BP99" i="22"/>
  <c r="BP8" i="22"/>
  <c r="BP36" i="22"/>
  <c r="BP75" i="22"/>
  <c r="BP102" i="22"/>
  <c r="BP46" i="22"/>
  <c r="BP15" i="22"/>
  <c r="BP76" i="22"/>
  <c r="BX89" i="22"/>
  <c r="BX55" i="22"/>
  <c r="BX139" i="22"/>
  <c r="BX28" i="22"/>
  <c r="BX22" i="22"/>
  <c r="BX30" i="22"/>
  <c r="BX29" i="22"/>
  <c r="BX4" i="22"/>
  <c r="BX121" i="22"/>
  <c r="BX114" i="22"/>
  <c r="BX175" i="22"/>
  <c r="BX16" i="22"/>
  <c r="BX162" i="22"/>
  <c r="BX94" i="22"/>
  <c r="BX70" i="22"/>
  <c r="BX116" i="22"/>
  <c r="BX198" i="22"/>
  <c r="BX149" i="22"/>
  <c r="BX138" i="22"/>
  <c r="BX109" i="22"/>
  <c r="BX142" i="22"/>
  <c r="BX96" i="22"/>
  <c r="BX159" i="22"/>
  <c r="BX6" i="22"/>
  <c r="BX26" i="22"/>
  <c r="BX50" i="22"/>
  <c r="BX35" i="22"/>
  <c r="BX5" i="22"/>
  <c r="BX130" i="22"/>
  <c r="BX64" i="22"/>
  <c r="BX72" i="22"/>
  <c r="BX59" i="22"/>
  <c r="BX32" i="22"/>
  <c r="BX204" i="22"/>
  <c r="BX19" i="22"/>
  <c r="BX100" i="22"/>
  <c r="BX81" i="22"/>
  <c r="BX80" i="22"/>
  <c r="BX167" i="22"/>
  <c r="BX128" i="22"/>
  <c r="BX65" i="22"/>
  <c r="BX101" i="22"/>
  <c r="BX151" i="22"/>
  <c r="BX33" i="22"/>
  <c r="BX54" i="22"/>
  <c r="BX177" i="22"/>
  <c r="BX110" i="22"/>
  <c r="BX52" i="22"/>
  <c r="BX17" i="22"/>
  <c r="BX119" i="22"/>
  <c r="BX44" i="22"/>
  <c r="BX41" i="22"/>
  <c r="BX71" i="22"/>
  <c r="BX135" i="22"/>
  <c r="BX189" i="22"/>
  <c r="BX163" i="22"/>
  <c r="BX77" i="22"/>
  <c r="BX79" i="22"/>
  <c r="BX213" i="22"/>
  <c r="BX107" i="22"/>
  <c r="BX153" i="22"/>
  <c r="BX92" i="22"/>
  <c r="BX219" i="22"/>
  <c r="BX124" i="22"/>
  <c r="BX173" i="22"/>
  <c r="BX11" i="22"/>
  <c r="BX45" i="22"/>
  <c r="BX123" i="22"/>
  <c r="BX187" i="22"/>
  <c r="BX12" i="22"/>
  <c r="BX184" i="22"/>
  <c r="BX214" i="22"/>
  <c r="BX217" i="22"/>
  <c r="BX210" i="22"/>
  <c r="BX228" i="22"/>
  <c r="BX186" i="22"/>
  <c r="BX154" i="22"/>
  <c r="BX25" i="22"/>
  <c r="BX117" i="22"/>
  <c r="BX87" i="22"/>
  <c r="BX197" i="22"/>
  <c r="BX129" i="22"/>
  <c r="BX155" i="22"/>
  <c r="BX69" i="22"/>
  <c r="BX156" i="22"/>
  <c r="BX208" i="22"/>
  <c r="BX199" i="22"/>
  <c r="BX166" i="22"/>
  <c r="BX18" i="22"/>
  <c r="BX134" i="22"/>
  <c r="BX188" i="22"/>
  <c r="BX141" i="22"/>
  <c r="BX171" i="22"/>
  <c r="BX180" i="22"/>
  <c r="BX215" i="22"/>
  <c r="BX143" i="22"/>
  <c r="BX127" i="22"/>
  <c r="BX122" i="22"/>
  <c r="BX51" i="22"/>
  <c r="BX211" i="22"/>
  <c r="BX160" i="22"/>
  <c r="BX161" i="22"/>
  <c r="BX195" i="22"/>
  <c r="BX150" i="22"/>
  <c r="BX178" i="22"/>
  <c r="BX106" i="22"/>
  <c r="BX179" i="22"/>
  <c r="BX196" i="22"/>
  <c r="BX209" i="22"/>
  <c r="BX222" i="22"/>
  <c r="BX229" i="22"/>
  <c r="BX227" i="22"/>
  <c r="BX221" i="22"/>
  <c r="BX146" i="22"/>
  <c r="BX223" i="22"/>
  <c r="BX226" i="22"/>
  <c r="BX230" i="22"/>
  <c r="BX205" i="22"/>
  <c r="BX224" i="22"/>
  <c r="BX47" i="22"/>
  <c r="BX220" i="22"/>
  <c r="BX225" i="22"/>
  <c r="BX95" i="22"/>
  <c r="BX206" i="22"/>
  <c r="BX37" i="22"/>
  <c r="BX152" i="22"/>
  <c r="BX58" i="22"/>
  <c r="BX120" i="22"/>
  <c r="BX174" i="22"/>
  <c r="BX192" i="22"/>
  <c r="BX84" i="22"/>
  <c r="BX14" i="22"/>
  <c r="BX148" i="22"/>
  <c r="BX34" i="22"/>
  <c r="BX105" i="22"/>
  <c r="BX97" i="22"/>
  <c r="BX68" i="22"/>
  <c r="BX158" i="22"/>
  <c r="BX93" i="22"/>
  <c r="BX49" i="22"/>
  <c r="BX60" i="22"/>
  <c r="BX9" i="22"/>
  <c r="BX73" i="22"/>
  <c r="BX38" i="22"/>
  <c r="BX23" i="22"/>
  <c r="BX20" i="22"/>
  <c r="BX40" i="22"/>
  <c r="BX42" i="22"/>
  <c r="BX131" i="22"/>
  <c r="BX67" i="22"/>
  <c r="BX66" i="22"/>
  <c r="BX56" i="22"/>
  <c r="BX10" i="22"/>
  <c r="BX137" i="22"/>
  <c r="BX98" i="22"/>
  <c r="BX86" i="22"/>
  <c r="BX103" i="22"/>
  <c r="BX118" i="22"/>
  <c r="BX39" i="22"/>
  <c r="BX126" i="22"/>
  <c r="BX43" i="22"/>
  <c r="BX133" i="22"/>
  <c r="BX164" i="22"/>
  <c r="BX53" i="22"/>
  <c r="BX145" i="22"/>
  <c r="BX202" i="22"/>
  <c r="BX201" i="22"/>
  <c r="BX216" i="22"/>
  <c r="BX190" i="22"/>
  <c r="BX136" i="22"/>
  <c r="BX185" i="22"/>
  <c r="BX203" i="22"/>
  <c r="BX90" i="22"/>
  <c r="BX182" i="22"/>
  <c r="BX231" i="22"/>
  <c r="BX232" i="22"/>
  <c r="BX31" i="22"/>
  <c r="BX207" i="22"/>
  <c r="BX235" i="22"/>
  <c r="BX144" i="22"/>
  <c r="BX236" i="22"/>
  <c r="BX233" i="22"/>
  <c r="BX147" i="22"/>
  <c r="BX57" i="22"/>
  <c r="BX183" i="22"/>
  <c r="BX21" i="22"/>
  <c r="BX172" i="22"/>
  <c r="BX193" i="22"/>
  <c r="BX191" i="22"/>
  <c r="BX165" i="22"/>
  <c r="BX200" i="22"/>
  <c r="BX168" i="22"/>
  <c r="BX113" i="22"/>
  <c r="BX132" i="22"/>
  <c r="BX181" i="22"/>
  <c r="BX108" i="22"/>
  <c r="BX157" i="22"/>
  <c r="BX111" i="22"/>
  <c r="BX140" i="22"/>
  <c r="BX234" i="22"/>
  <c r="BX104" i="22"/>
  <c r="BX62" i="22"/>
  <c r="BX194" i="22"/>
  <c r="BX176" i="22"/>
  <c r="BX212" i="22"/>
  <c r="BX74" i="22"/>
  <c r="BX61" i="22"/>
  <c r="BX24" i="22"/>
  <c r="BX169" i="22"/>
  <c r="BX63" i="22"/>
  <c r="BX48" i="22"/>
  <c r="BX112" i="22"/>
  <c r="BX83" i="22"/>
  <c r="BX170" i="22"/>
  <c r="BX125" i="22"/>
  <c r="BX7" i="22"/>
  <c r="BX115" i="22"/>
  <c r="BX218" i="22"/>
  <c r="BX13" i="22"/>
  <c r="BX88" i="22"/>
  <c r="BX27" i="22"/>
  <c r="BX85" i="22"/>
  <c r="BX91" i="22"/>
  <c r="BX78" i="22"/>
  <c r="BX82" i="22"/>
  <c r="BX99" i="22"/>
  <c r="BX8" i="22"/>
  <c r="BX36" i="22"/>
  <c r="BX75" i="22"/>
  <c r="BX102" i="22"/>
  <c r="BX46" i="22"/>
  <c r="BX15" i="22"/>
  <c r="BX76" i="22"/>
  <c r="CG89" i="22"/>
  <c r="CG55" i="22"/>
  <c r="CG139" i="22"/>
  <c r="CG28" i="22"/>
  <c r="CG22" i="22"/>
  <c r="CG30" i="22"/>
  <c r="CG29" i="22"/>
  <c r="CG4" i="22"/>
  <c r="CG121" i="22"/>
  <c r="CG114" i="22"/>
  <c r="CG175" i="22"/>
  <c r="CG16" i="22"/>
  <c r="CG162" i="22"/>
  <c r="CG94" i="22"/>
  <c r="CG70" i="22"/>
  <c r="CG116" i="22"/>
  <c r="CG198" i="22"/>
  <c r="CG149" i="22"/>
  <c r="CG138" i="22"/>
  <c r="CG109" i="22"/>
  <c r="CG142" i="22"/>
  <c r="CG96" i="22"/>
  <c r="CG159" i="22"/>
  <c r="CG6" i="22"/>
  <c r="CG26" i="22"/>
  <c r="CG50" i="22"/>
  <c r="CG35" i="22"/>
  <c r="CG5" i="22"/>
  <c r="CG130" i="22"/>
  <c r="CG64" i="22"/>
  <c r="CG72" i="22"/>
  <c r="CG59" i="22"/>
  <c r="CG32" i="22"/>
  <c r="CG204" i="22"/>
  <c r="CG19" i="22"/>
  <c r="CG100" i="22"/>
  <c r="CG81" i="22"/>
  <c r="CG80" i="22"/>
  <c r="CG167" i="22"/>
  <c r="CG128" i="22"/>
  <c r="CG65" i="22"/>
  <c r="CG101" i="22"/>
  <c r="CG151" i="22"/>
  <c r="CG33" i="22"/>
  <c r="CG54" i="22"/>
  <c r="CG177" i="22"/>
  <c r="CG110" i="22"/>
  <c r="CG52" i="22"/>
  <c r="CG17" i="22"/>
  <c r="CG119" i="22"/>
  <c r="CG44" i="22"/>
  <c r="CG41" i="22"/>
  <c r="CG71" i="22"/>
  <c r="CG135" i="22"/>
  <c r="CG189" i="22"/>
  <c r="CG163" i="22"/>
  <c r="CG77" i="22"/>
  <c r="CG79" i="22"/>
  <c r="CG213" i="22"/>
  <c r="CG107" i="22"/>
  <c r="CG153" i="22"/>
  <c r="CG92" i="22"/>
  <c r="CG219" i="22"/>
  <c r="CG124" i="22"/>
  <c r="CG173" i="22"/>
  <c r="CG11" i="22"/>
  <c r="CG45" i="22"/>
  <c r="CG123" i="22"/>
  <c r="CG187" i="22"/>
  <c r="CG12" i="22"/>
  <c r="CG184" i="22"/>
  <c r="CG214" i="22"/>
  <c r="CG217" i="22"/>
  <c r="CG210" i="22"/>
  <c r="CG228" i="22"/>
  <c r="CG186" i="22"/>
  <c r="CG154" i="22"/>
  <c r="CG25" i="22"/>
  <c r="CG117" i="22"/>
  <c r="CG87" i="22"/>
  <c r="CG197" i="22"/>
  <c r="CG129" i="22"/>
  <c r="CG155" i="22"/>
  <c r="CG69" i="22"/>
  <c r="CG156" i="22"/>
  <c r="CG208" i="22"/>
  <c r="CG199" i="22"/>
  <c r="CG166" i="22"/>
  <c r="CG18" i="22"/>
  <c r="CG134" i="22"/>
  <c r="CG188" i="22"/>
  <c r="CG141" i="22"/>
  <c r="CG171" i="22"/>
  <c r="CG180" i="22"/>
  <c r="CG215" i="22"/>
  <c r="CG143" i="22"/>
  <c r="CG127" i="22"/>
  <c r="CG122" i="22"/>
  <c r="CG51" i="22"/>
  <c r="CG211" i="22"/>
  <c r="CG160" i="22"/>
  <c r="CG161" i="22"/>
  <c r="CG195" i="22"/>
  <c r="CG150" i="22"/>
  <c r="CG178" i="22"/>
  <c r="CG106" i="22"/>
  <c r="CG179" i="22"/>
  <c r="CG196" i="22"/>
  <c r="CG209" i="22"/>
  <c r="CG222" i="22"/>
  <c r="CG229" i="22"/>
  <c r="CG227" i="22"/>
  <c r="CG221" i="22"/>
  <c r="CG146" i="22"/>
  <c r="CG223" i="22"/>
  <c r="CG226" i="22"/>
  <c r="CG230" i="22"/>
  <c r="CG205" i="22"/>
  <c r="CG224" i="22"/>
  <c r="CG47" i="22"/>
  <c r="CG220" i="22"/>
  <c r="CG225" i="22"/>
  <c r="CG95" i="22"/>
  <c r="CG206" i="22"/>
  <c r="CG37" i="22"/>
  <c r="CG152" i="22"/>
  <c r="CG58" i="22"/>
  <c r="CG120" i="22"/>
  <c r="CG174" i="22"/>
  <c r="CG192" i="22"/>
  <c r="CG84" i="22"/>
  <c r="CG14" i="22"/>
  <c r="CG148" i="22"/>
  <c r="CG34" i="22"/>
  <c r="CG105" i="22"/>
  <c r="CG97" i="22"/>
  <c r="CG68" i="22"/>
  <c r="CG158" i="22"/>
  <c r="CG93" i="22"/>
  <c r="CG49" i="22"/>
  <c r="CG60" i="22"/>
  <c r="CG9" i="22"/>
  <c r="CG73" i="22"/>
  <c r="CG38" i="22"/>
  <c r="CG23" i="22"/>
  <c r="CG20" i="22"/>
  <c r="CG40" i="22"/>
  <c r="CG42" i="22"/>
  <c r="CG131" i="22"/>
  <c r="CG67" i="22"/>
  <c r="CG66" i="22"/>
  <c r="CG56" i="22"/>
  <c r="CG10" i="22"/>
  <c r="CG137" i="22"/>
  <c r="CG98" i="22"/>
  <c r="CG86" i="22"/>
  <c r="CG103" i="22"/>
  <c r="CG118" i="22"/>
  <c r="CG39" i="22"/>
  <c r="CG126" i="22"/>
  <c r="CG43" i="22"/>
  <c r="CG133" i="22"/>
  <c r="CG164" i="22"/>
  <c r="CG53" i="22"/>
  <c r="CG145" i="22"/>
  <c r="CG202" i="22"/>
  <c r="CG201" i="22"/>
  <c r="CG216" i="22"/>
  <c r="CG190" i="22"/>
  <c r="CG136" i="22"/>
  <c r="CG185" i="22"/>
  <c r="CG203" i="22"/>
  <c r="CG90" i="22"/>
  <c r="CG182" i="22"/>
  <c r="CG231" i="22"/>
  <c r="CG232" i="22"/>
  <c r="CG31" i="22"/>
  <c r="CG207" i="22"/>
  <c r="CG235" i="22"/>
  <c r="CG144" i="22"/>
  <c r="CG236" i="22"/>
  <c r="CG233" i="22"/>
  <c r="CG147" i="22"/>
  <c r="CG57" i="22"/>
  <c r="CG183" i="22"/>
  <c r="CG21" i="22"/>
  <c r="CG172" i="22"/>
  <c r="CG193" i="22"/>
  <c r="CG191" i="22"/>
  <c r="CG165" i="22"/>
  <c r="CG200" i="22"/>
  <c r="CG168" i="22"/>
  <c r="CG113" i="22"/>
  <c r="CG132" i="22"/>
  <c r="CG181" i="22"/>
  <c r="CG108" i="22"/>
  <c r="CG157" i="22"/>
  <c r="CG111" i="22"/>
  <c r="CG140" i="22"/>
  <c r="CG234" i="22"/>
  <c r="CG104" i="22"/>
  <c r="CG62" i="22"/>
  <c r="CG194" i="22"/>
  <c r="CG176" i="22"/>
  <c r="CG212" i="22"/>
  <c r="CG74" i="22"/>
  <c r="CG61" i="22"/>
  <c r="CG24" i="22"/>
  <c r="CG169" i="22"/>
  <c r="CG63" i="22"/>
  <c r="CG48" i="22"/>
  <c r="CG112" i="22"/>
  <c r="CG83" i="22"/>
  <c r="CG170" i="22"/>
  <c r="CG125" i="22"/>
  <c r="CG7" i="22"/>
  <c r="CG115" i="22"/>
  <c r="CG218" i="22"/>
  <c r="CG13" i="22"/>
  <c r="CG88" i="22"/>
  <c r="CG27" i="22"/>
  <c r="CG85" i="22"/>
  <c r="CG91" i="22"/>
  <c r="CG78" i="22"/>
  <c r="CG82" i="22"/>
  <c r="CG99" i="22"/>
  <c r="CG8" i="22"/>
  <c r="CG36" i="22"/>
  <c r="CG75" i="22"/>
  <c r="CG102" i="22"/>
  <c r="CG46" i="22"/>
  <c r="CG15" i="22"/>
  <c r="CD89" i="22"/>
  <c r="CD55" i="22"/>
  <c r="CD139" i="22"/>
  <c r="CD28" i="22"/>
  <c r="CD22" i="22"/>
  <c r="CD30" i="22"/>
  <c r="CD29" i="22"/>
  <c r="CD4" i="22"/>
  <c r="CD121" i="22"/>
  <c r="CD114" i="22"/>
  <c r="CD175" i="22"/>
  <c r="CD16" i="22"/>
  <c r="CD162" i="22"/>
  <c r="CD94" i="22"/>
  <c r="CD70" i="22"/>
  <c r="CD116" i="22"/>
  <c r="CD198" i="22"/>
  <c r="CD149" i="22"/>
  <c r="CD138" i="22"/>
  <c r="CD109" i="22"/>
  <c r="CD142" i="22"/>
  <c r="CD96" i="22"/>
  <c r="CD159" i="22"/>
  <c r="CD6" i="22"/>
  <c r="CD26" i="22"/>
  <c r="CD50" i="22"/>
  <c r="CD35" i="22"/>
  <c r="CD5" i="22"/>
  <c r="CD130" i="22"/>
  <c r="CD64" i="22"/>
  <c r="CD72" i="22"/>
  <c r="CD59" i="22"/>
  <c r="CD32" i="22"/>
  <c r="CD204" i="22"/>
  <c r="CD19" i="22"/>
  <c r="CD100" i="22"/>
  <c r="CD81" i="22"/>
  <c r="CD80" i="22"/>
  <c r="CD167" i="22"/>
  <c r="CD128" i="22"/>
  <c r="CD65" i="22"/>
  <c r="CD101" i="22"/>
  <c r="CD151" i="22"/>
  <c r="CD33" i="22"/>
  <c r="CD54" i="22"/>
  <c r="CD177" i="22"/>
  <c r="CD110" i="22"/>
  <c r="CD52" i="22"/>
  <c r="CD17" i="22"/>
  <c r="CD119" i="22"/>
  <c r="CD44" i="22"/>
  <c r="CD41" i="22"/>
  <c r="CD71" i="22"/>
  <c r="CD135" i="22"/>
  <c r="CD189" i="22"/>
  <c r="CD163" i="22"/>
  <c r="CD77" i="22"/>
  <c r="CD79" i="22"/>
  <c r="CD213" i="22"/>
  <c r="CD107" i="22"/>
  <c r="CD153" i="22"/>
  <c r="CD92" i="22"/>
  <c r="CD219" i="22"/>
  <c r="CD124" i="22"/>
  <c r="CD173" i="22"/>
  <c r="CD11" i="22"/>
  <c r="CD45" i="22"/>
  <c r="CD123" i="22"/>
  <c r="CD187" i="22"/>
  <c r="CD12" i="22"/>
  <c r="CD184" i="22"/>
  <c r="CD214" i="22"/>
  <c r="CD217" i="22"/>
  <c r="CD210" i="22"/>
  <c r="CD228" i="22"/>
  <c r="CD186" i="22"/>
  <c r="CD154" i="22"/>
  <c r="CD25" i="22"/>
  <c r="CD117" i="22"/>
  <c r="CD87" i="22"/>
  <c r="CD197" i="22"/>
  <c r="CD129" i="22"/>
  <c r="CD155" i="22"/>
  <c r="CD69" i="22"/>
  <c r="CD156" i="22"/>
  <c r="CD208" i="22"/>
  <c r="CD199" i="22"/>
  <c r="CD166" i="22"/>
  <c r="CD18" i="22"/>
  <c r="CD134" i="22"/>
  <c r="CD188" i="22"/>
  <c r="CD141" i="22"/>
  <c r="CD171" i="22"/>
  <c r="CD180" i="22"/>
  <c r="CD215" i="22"/>
  <c r="CD143" i="22"/>
  <c r="CD127" i="22"/>
  <c r="CD122" i="22"/>
  <c r="CD51" i="22"/>
  <c r="CD211" i="22"/>
  <c r="CD160" i="22"/>
  <c r="CD161" i="22"/>
  <c r="CD195" i="22"/>
  <c r="CD150" i="22"/>
  <c r="CD178" i="22"/>
  <c r="CD106" i="22"/>
  <c r="CD179" i="22"/>
  <c r="CD196" i="22"/>
  <c r="CD209" i="22"/>
  <c r="CD222" i="22"/>
  <c r="CD229" i="22"/>
  <c r="CD227" i="22"/>
  <c r="CD221" i="22"/>
  <c r="CD146" i="22"/>
  <c r="CD223" i="22"/>
  <c r="CD226" i="22"/>
  <c r="CD230" i="22"/>
  <c r="CD205" i="22"/>
  <c r="CD224" i="22"/>
  <c r="CD47" i="22"/>
  <c r="CD220" i="22"/>
  <c r="CD225" i="22"/>
  <c r="CD95" i="22"/>
  <c r="CD206" i="22"/>
  <c r="CD37" i="22"/>
  <c r="CD152" i="22"/>
  <c r="CD58" i="22"/>
  <c r="CD120" i="22"/>
  <c r="CD174" i="22"/>
  <c r="CD192" i="22"/>
  <c r="CD84" i="22"/>
  <c r="CD14" i="22"/>
  <c r="CD148" i="22"/>
  <c r="CD34" i="22"/>
  <c r="CD105" i="22"/>
  <c r="CD97" i="22"/>
  <c r="CD68" i="22"/>
  <c r="CD158" i="22"/>
  <c r="CD93" i="22"/>
  <c r="CD49" i="22"/>
  <c r="CD60" i="22"/>
  <c r="CD9" i="22"/>
  <c r="CD73" i="22"/>
  <c r="CD38" i="22"/>
  <c r="CD23" i="22"/>
  <c r="CD20" i="22"/>
  <c r="CD40" i="22"/>
  <c r="CD42" i="22"/>
  <c r="CD131" i="22"/>
  <c r="CD67" i="22"/>
  <c r="CD66" i="22"/>
  <c r="CD56" i="22"/>
  <c r="CD10" i="22"/>
  <c r="CD137" i="22"/>
  <c r="CD98" i="22"/>
  <c r="CD86" i="22"/>
  <c r="CD103" i="22"/>
  <c r="CD118" i="22"/>
  <c r="CD39" i="22"/>
  <c r="CD126" i="22"/>
  <c r="CD43" i="22"/>
  <c r="CD133" i="22"/>
  <c r="CD164" i="22"/>
  <c r="CD53" i="22"/>
  <c r="CD145" i="22"/>
  <c r="CD202" i="22"/>
  <c r="CD201" i="22"/>
  <c r="CD216" i="22"/>
  <c r="CD190" i="22"/>
  <c r="CD136" i="22"/>
  <c r="CD185" i="22"/>
  <c r="CD203" i="22"/>
  <c r="CD90" i="22"/>
  <c r="CD182" i="22"/>
  <c r="CD231" i="22"/>
  <c r="CD232" i="22"/>
  <c r="CD31" i="22"/>
  <c r="CD207" i="22"/>
  <c r="CD235" i="22"/>
  <c r="CD144" i="22"/>
  <c r="CD236" i="22"/>
  <c r="CD233" i="22"/>
  <c r="CD147" i="22"/>
  <c r="CD57" i="22"/>
  <c r="CD183" i="22"/>
  <c r="CD21" i="22"/>
  <c r="CD172" i="22"/>
  <c r="CD193" i="22"/>
  <c r="CD191" i="22"/>
  <c r="CD165" i="22"/>
  <c r="CD200" i="22"/>
  <c r="CD168" i="22"/>
  <c r="CD113" i="22"/>
  <c r="CD132" i="22"/>
  <c r="CD181" i="22"/>
  <c r="CD108" i="22"/>
  <c r="CD157" i="22"/>
  <c r="CD111" i="22"/>
  <c r="CD140" i="22"/>
  <c r="CD234" i="22"/>
  <c r="CD104" i="22"/>
  <c r="CD62" i="22"/>
  <c r="CD194" i="22"/>
  <c r="CD176" i="22"/>
  <c r="CD212" i="22"/>
  <c r="CD74" i="22"/>
  <c r="CD61" i="22"/>
  <c r="CD24" i="22"/>
  <c r="CD169" i="22"/>
  <c r="CD63" i="22"/>
  <c r="CD48" i="22"/>
  <c r="CD112" i="22"/>
  <c r="CD83" i="22"/>
  <c r="CD170" i="22"/>
  <c r="CD125" i="22"/>
  <c r="CD7" i="22"/>
  <c r="CD115" i="22"/>
  <c r="CD218" i="22"/>
  <c r="CD13" i="22"/>
  <c r="CD88" i="22"/>
  <c r="CD27" i="22"/>
  <c r="CD85" i="22"/>
  <c r="CD91" i="22"/>
  <c r="CD78" i="22"/>
  <c r="CD82" i="22"/>
  <c r="CD99" i="22"/>
  <c r="CD8" i="22"/>
  <c r="CD36" i="22"/>
  <c r="CD75" i="22"/>
  <c r="CD102" i="22"/>
  <c r="CD46" i="22"/>
  <c r="CD15" i="22"/>
  <c r="CD76" i="22"/>
  <c r="CG76" i="22"/>
  <c r="L3" i="22" l="1"/>
  <c r="CD3" i="22"/>
  <c r="CG3" i="22"/>
  <c r="BB4" i="22"/>
  <c r="BC3" i="22"/>
  <c r="X4" i="22"/>
  <c r="J4" i="22" s="1"/>
  <c r="Y3" i="22"/>
  <c r="BI3" i="22"/>
  <c r="AJ4" i="22"/>
  <c r="AK3" i="22"/>
  <c r="BP3" i="22"/>
  <c r="AP4" i="22"/>
  <c r="AQ3" i="22"/>
  <c r="BX3" i="22"/>
  <c r="AW4" i="22"/>
  <c r="AX3" i="22"/>
  <c r="CC82" i="22"/>
  <c r="BW82" i="22" s="1"/>
  <c r="I82" i="22" s="1"/>
  <c r="CC115" i="22"/>
  <c r="BW115" i="22" s="1"/>
  <c r="I115" i="22" s="1"/>
  <c r="CC169" i="22"/>
  <c r="BW169" i="22" s="1"/>
  <c r="I169" i="22" s="1"/>
  <c r="CC104" i="22"/>
  <c r="BW104" i="22" s="1"/>
  <c r="I104" i="22" s="1"/>
  <c r="CC132" i="22"/>
  <c r="BW132" i="22" s="1"/>
  <c r="I132" i="22" s="1"/>
  <c r="CC21" i="22"/>
  <c r="BW21" i="22" s="1"/>
  <c r="I21" i="22" s="1"/>
  <c r="CC235" i="22"/>
  <c r="BW235" i="22" s="1"/>
  <c r="I235" i="22" s="1"/>
  <c r="CC201" i="22"/>
  <c r="BW201" i="22" s="1"/>
  <c r="I201" i="22" s="1"/>
  <c r="CC39" i="22"/>
  <c r="BW39" i="22" s="1"/>
  <c r="I39" i="22" s="1"/>
  <c r="CC66" i="22"/>
  <c r="BW66" i="22" s="1"/>
  <c r="I66" i="22" s="1"/>
  <c r="CC73" i="22"/>
  <c r="BW73" i="22" s="1"/>
  <c r="I73" i="22" s="1"/>
  <c r="CC105" i="22"/>
  <c r="BW105" i="22" s="1"/>
  <c r="I105" i="22" s="1"/>
  <c r="CC58" i="22"/>
  <c r="BW58" i="22" s="1"/>
  <c r="I58" i="22" s="1"/>
  <c r="CC95" i="22"/>
  <c r="BW95" i="22" s="1"/>
  <c r="I95" i="22" s="1"/>
  <c r="CC223" i="22"/>
  <c r="BW223" i="22" s="1"/>
  <c r="I223" i="22" s="1"/>
  <c r="CC179" i="22"/>
  <c r="BW179" i="22" s="1"/>
  <c r="I179" i="22" s="1"/>
  <c r="CC51" i="22"/>
  <c r="BW51" i="22" s="1"/>
  <c r="I51" i="22" s="1"/>
  <c r="CC188" i="22"/>
  <c r="BW188" i="22" s="1"/>
  <c r="I188" i="22" s="1"/>
  <c r="CC155" i="22"/>
  <c r="BW155" i="22" s="1"/>
  <c r="I155" i="22" s="1"/>
  <c r="CC228" i="22"/>
  <c r="BW228" i="22" s="1"/>
  <c r="I228" i="22" s="1"/>
  <c r="CC45" i="22"/>
  <c r="BW45" i="22" s="1"/>
  <c r="I45" i="22" s="1"/>
  <c r="CC213" i="22"/>
  <c r="BW213" i="22" s="1"/>
  <c r="I213" i="22" s="1"/>
  <c r="CC44" i="22"/>
  <c r="BW44" i="22" s="1"/>
  <c r="I44" i="22" s="1"/>
  <c r="CC151" i="22"/>
  <c r="BW151" i="22" s="1"/>
  <c r="I151" i="22" s="1"/>
  <c r="CC19" i="22"/>
  <c r="BW19" i="22" s="1"/>
  <c r="I19" i="22" s="1"/>
  <c r="CC35" i="22"/>
  <c r="BW35" i="22" s="1"/>
  <c r="I35" i="22" s="1"/>
  <c r="CC159" i="22"/>
  <c r="BW159" i="22" s="1"/>
  <c r="I159" i="22" s="1"/>
  <c r="CC70" i="22"/>
  <c r="BW70" i="22" s="1"/>
  <c r="I70" i="22" s="1"/>
  <c r="CC175" i="22"/>
  <c r="BW175" i="22" s="1"/>
  <c r="I175" i="22" s="1"/>
  <c r="CC139" i="22"/>
  <c r="BW139" i="22" s="1"/>
  <c r="I139" i="22" s="1"/>
  <c r="CC75" i="22"/>
  <c r="BW75" i="22" s="1"/>
  <c r="I75" i="22" s="1"/>
  <c r="CC27" i="22"/>
  <c r="BW27" i="22" s="1"/>
  <c r="I27" i="22" s="1"/>
  <c r="CC83" i="22"/>
  <c r="BW83" i="22" s="1"/>
  <c r="I83" i="22" s="1"/>
  <c r="CC212" i="22"/>
  <c r="BW212" i="22" s="1"/>
  <c r="I212" i="22" s="1"/>
  <c r="CC111" i="22"/>
  <c r="BW111" i="22" s="1"/>
  <c r="I111" i="22" s="1"/>
  <c r="CC165" i="22"/>
  <c r="BW165" i="22" s="1"/>
  <c r="I165" i="22" s="1"/>
  <c r="CC233" i="22"/>
  <c r="BW233" i="22" s="1"/>
  <c r="I233" i="22" s="1"/>
  <c r="CC231" i="22"/>
  <c r="BW231" i="22" s="1"/>
  <c r="I231" i="22" s="1"/>
  <c r="CC185" i="22"/>
  <c r="BW185" i="22" s="1"/>
  <c r="I185" i="22" s="1"/>
  <c r="CC164" i="22"/>
  <c r="BW164" i="22" s="1"/>
  <c r="I164" i="22" s="1"/>
  <c r="CC98" i="22"/>
  <c r="BW98" i="22" s="1"/>
  <c r="I98" i="22" s="1"/>
  <c r="CC40" i="22"/>
  <c r="BW40" i="22" s="1"/>
  <c r="I40" i="22" s="1"/>
  <c r="CC93" i="22"/>
  <c r="BW93" i="22" s="1"/>
  <c r="I93" i="22" s="1"/>
  <c r="CC84" i="22"/>
  <c r="BW84" i="22" s="1"/>
  <c r="I84" i="22" s="1"/>
  <c r="CC224" i="22"/>
  <c r="BW224" i="22" s="1"/>
  <c r="I224" i="22" s="1"/>
  <c r="CC229" i="22"/>
  <c r="CC195" i="22"/>
  <c r="BW195" i="22" s="1"/>
  <c r="I195" i="22" s="1"/>
  <c r="CC215" i="22"/>
  <c r="BW215" i="22" s="1"/>
  <c r="I215" i="22" s="1"/>
  <c r="CC199" i="22"/>
  <c r="BW199" i="22" s="1"/>
  <c r="I199" i="22" s="1"/>
  <c r="CC117" i="22"/>
  <c r="BW117" i="22" s="1"/>
  <c r="I117" i="22" s="1"/>
  <c r="CC184" i="22"/>
  <c r="BW184" i="22" s="1"/>
  <c r="I184" i="22" s="1"/>
  <c r="CC219" i="22"/>
  <c r="BW219" i="22" s="1"/>
  <c r="I219" i="22" s="1"/>
  <c r="CC189" i="22"/>
  <c r="BW189" i="22" s="1"/>
  <c r="I189" i="22" s="1"/>
  <c r="CC110" i="22"/>
  <c r="BW110" i="22" s="1"/>
  <c r="I110" i="22" s="1"/>
  <c r="CC167" i="22"/>
  <c r="BW167" i="22" s="1"/>
  <c r="I167" i="22" s="1"/>
  <c r="CC72" i="22"/>
  <c r="BW72" i="22" s="1"/>
  <c r="I72" i="22" s="1"/>
  <c r="CC138" i="22"/>
  <c r="BW138" i="22" s="1"/>
  <c r="I138" i="22" s="1"/>
  <c r="CC29" i="22"/>
  <c r="BW29" i="22" s="1"/>
  <c r="I29" i="22" s="1"/>
  <c r="CC15" i="22"/>
  <c r="BW15" i="22" s="1"/>
  <c r="I15" i="22" s="1"/>
  <c r="CC78" i="22"/>
  <c r="BW78" i="22" s="1"/>
  <c r="I78" i="22" s="1"/>
  <c r="CC7" i="22"/>
  <c r="BW7" i="22" s="1"/>
  <c r="I7" i="22" s="1"/>
  <c r="CC112" i="22"/>
  <c r="BW112" i="22" s="1"/>
  <c r="I112" i="22" s="1"/>
  <c r="CC176" i="22"/>
  <c r="BW176" i="22" s="1"/>
  <c r="I176" i="22" s="1"/>
  <c r="CC157" i="22"/>
  <c r="BW157" i="22" s="1"/>
  <c r="I157" i="22" s="1"/>
  <c r="CC113" i="22"/>
  <c r="BW113" i="22" s="1"/>
  <c r="I113" i="22" s="1"/>
  <c r="CC183" i="22"/>
  <c r="BW183" i="22" s="1"/>
  <c r="I183" i="22" s="1"/>
  <c r="CC207" i="22"/>
  <c r="BW207" i="22" s="1"/>
  <c r="I207" i="22" s="1"/>
  <c r="CC136" i="22"/>
  <c r="BW136" i="22" s="1"/>
  <c r="I136" i="22" s="1"/>
  <c r="CC202" i="22"/>
  <c r="BW202" i="22" s="1"/>
  <c r="I202" i="22" s="1"/>
  <c r="CC118" i="22"/>
  <c r="BW118" i="22" s="1"/>
  <c r="I118" i="22" s="1"/>
  <c r="CC67" i="22"/>
  <c r="BW67" i="22" s="1"/>
  <c r="I67" i="22" s="1"/>
  <c r="CC9" i="22"/>
  <c r="BW9" i="22" s="1"/>
  <c r="I9" i="22" s="1"/>
  <c r="CC158" i="22"/>
  <c r="BW158" i="22" s="1"/>
  <c r="I158" i="22" s="1"/>
  <c r="CC192" i="22"/>
  <c r="BW192" i="22" s="1"/>
  <c r="I192" i="22" s="1"/>
  <c r="CC152" i="22"/>
  <c r="BW152" i="22" s="1"/>
  <c r="I152" i="22" s="1"/>
  <c r="CC205" i="22"/>
  <c r="BW205" i="22" s="1"/>
  <c r="I205" i="22" s="1"/>
  <c r="CC222" i="22"/>
  <c r="BW222" i="22" s="1"/>
  <c r="I222" i="22" s="1"/>
  <c r="CC161" i="22"/>
  <c r="BW161" i="22" s="1"/>
  <c r="I161" i="22" s="1"/>
  <c r="CC180" i="22"/>
  <c r="BW180" i="22" s="1"/>
  <c r="I180" i="22" s="1"/>
  <c r="CC134" i="22"/>
  <c r="BW134" i="22" s="1"/>
  <c r="I134" i="22" s="1"/>
  <c r="CC129" i="22"/>
  <c r="BW129" i="22" s="1"/>
  <c r="I129" i="22" s="1"/>
  <c r="CC210" i="22"/>
  <c r="BW210" i="22" s="1"/>
  <c r="I210" i="22" s="1"/>
  <c r="CC11" i="22"/>
  <c r="BW11" i="22" s="1"/>
  <c r="I11" i="22" s="1"/>
  <c r="CC92" i="22"/>
  <c r="BW92" i="22" s="1"/>
  <c r="I92" i="22" s="1"/>
  <c r="CC135" i="22"/>
  <c r="BW135" i="22" s="1"/>
  <c r="I135" i="22" s="1"/>
  <c r="CC177" i="22"/>
  <c r="BW177" i="22" s="1"/>
  <c r="I177" i="22" s="1"/>
  <c r="CC204" i="22"/>
  <c r="BW204" i="22" s="1"/>
  <c r="I204" i="22" s="1"/>
  <c r="CC50" i="22"/>
  <c r="BW50" i="22" s="1"/>
  <c r="I50" i="22" s="1"/>
  <c r="CC96" i="22"/>
  <c r="BW96" i="22" s="1"/>
  <c r="I96" i="22" s="1"/>
  <c r="CC94" i="22"/>
  <c r="BW94" i="22" s="1"/>
  <c r="I94" i="22" s="1"/>
  <c r="CC30" i="22"/>
  <c r="BW30" i="22" s="1"/>
  <c r="I30" i="22" s="1"/>
  <c r="CC36" i="22"/>
  <c r="BW36" i="22" s="1"/>
  <c r="I36" i="22" s="1"/>
  <c r="CC88" i="22"/>
  <c r="BW88" i="22" s="1"/>
  <c r="I88" i="22" s="1"/>
  <c r="CC24" i="22"/>
  <c r="BW24" i="22" s="1"/>
  <c r="I24" i="22" s="1"/>
  <c r="CC234" i="22"/>
  <c r="BW234" i="22" s="1"/>
  <c r="I234" i="22" s="1"/>
  <c r="CC191" i="22"/>
  <c r="BW191" i="22" s="1"/>
  <c r="I191" i="22" s="1"/>
  <c r="CC182" i="22"/>
  <c r="BW182" i="22" s="1"/>
  <c r="I182" i="22" s="1"/>
  <c r="CC133" i="22"/>
  <c r="BW133" i="22" s="1"/>
  <c r="I133" i="22" s="1"/>
  <c r="CC137" i="22"/>
  <c r="BW137" i="22" s="1"/>
  <c r="I137" i="22" s="1"/>
  <c r="CC20" i="22"/>
  <c r="BW20" i="22" s="1"/>
  <c r="I20" i="22" s="1"/>
  <c r="CC34" i="22"/>
  <c r="BW34" i="22" s="1"/>
  <c r="I34" i="22" s="1"/>
  <c r="CC225" i="22"/>
  <c r="BW225" i="22" s="1"/>
  <c r="I225" i="22" s="1"/>
  <c r="CC146" i="22"/>
  <c r="BW146" i="22" s="1"/>
  <c r="I146" i="22" s="1"/>
  <c r="CC106" i="22"/>
  <c r="BW106" i="22" s="1"/>
  <c r="I106" i="22" s="1"/>
  <c r="CC122" i="22"/>
  <c r="BW122" i="22" s="1"/>
  <c r="I122" i="22" s="1"/>
  <c r="CC208" i="22"/>
  <c r="BW208" i="22" s="1"/>
  <c r="I208" i="22" s="1"/>
  <c r="CC25" i="22"/>
  <c r="BW25" i="22" s="1"/>
  <c r="I25" i="22" s="1"/>
  <c r="CC12" i="22"/>
  <c r="BW12" i="22" s="1"/>
  <c r="I12" i="22" s="1"/>
  <c r="CC79" i="22"/>
  <c r="BW79" i="22" s="1"/>
  <c r="I79" i="22" s="1"/>
  <c r="CC119" i="22"/>
  <c r="BW119" i="22" s="1"/>
  <c r="I119" i="22" s="1"/>
  <c r="CC101" i="22"/>
  <c r="BW101" i="22" s="1"/>
  <c r="I101" i="22" s="1"/>
  <c r="CC80" i="22"/>
  <c r="BW80" i="22" s="1"/>
  <c r="I80" i="22" s="1"/>
  <c r="CC64" i="22"/>
  <c r="BW64" i="22" s="1"/>
  <c r="I64" i="22" s="1"/>
  <c r="CC149" i="22"/>
  <c r="BW149" i="22" s="1"/>
  <c r="I149" i="22" s="1"/>
  <c r="CC114" i="22"/>
  <c r="BW114" i="22" s="1"/>
  <c r="I114" i="22" s="1"/>
  <c r="CC55" i="22"/>
  <c r="BW55" i="22" s="1"/>
  <c r="I55" i="22" s="1"/>
  <c r="CC46" i="22"/>
  <c r="BW46" i="22" s="1"/>
  <c r="I46" i="22" s="1"/>
  <c r="CC91" i="22"/>
  <c r="BW91" i="22" s="1"/>
  <c r="I91" i="22" s="1"/>
  <c r="CC125" i="22"/>
  <c r="BW125" i="22" s="1"/>
  <c r="I125" i="22" s="1"/>
  <c r="CC61" i="22"/>
  <c r="BW61" i="22" s="1"/>
  <c r="I61" i="22" s="1"/>
  <c r="CC108" i="22"/>
  <c r="BW108" i="22" s="1"/>
  <c r="I108" i="22" s="1"/>
  <c r="CC193" i="22"/>
  <c r="BW193" i="22" s="1"/>
  <c r="I193" i="22" s="1"/>
  <c r="CC236" i="22"/>
  <c r="BW236" i="22" s="1"/>
  <c r="I236" i="22" s="1"/>
  <c r="CC90" i="22"/>
  <c r="BW90" i="22" s="1"/>
  <c r="I90" i="22" s="1"/>
  <c r="CC145" i="22"/>
  <c r="BW145" i="22" s="1"/>
  <c r="I145" i="22" s="1"/>
  <c r="CC103" i="22"/>
  <c r="BW103" i="22" s="1"/>
  <c r="I103" i="22" s="1"/>
  <c r="CC131" i="22"/>
  <c r="BW131" i="22" s="1"/>
  <c r="I131" i="22" s="1"/>
  <c r="CC60" i="22"/>
  <c r="BW60" i="22" s="1"/>
  <c r="I60" i="22" s="1"/>
  <c r="CC148" i="22"/>
  <c r="BW148" i="22" s="1"/>
  <c r="I148" i="22" s="1"/>
  <c r="CC37" i="22"/>
  <c r="BW37" i="22" s="1"/>
  <c r="I37" i="22" s="1"/>
  <c r="CC220" i="22"/>
  <c r="BW220" i="22" s="1"/>
  <c r="I220" i="22" s="1"/>
  <c r="CC221" i="22"/>
  <c r="BW221" i="22" s="1"/>
  <c r="I221" i="22" s="1"/>
  <c r="CC178" i="22"/>
  <c r="BW178" i="22" s="1"/>
  <c r="I178" i="22" s="1"/>
  <c r="CC127" i="22"/>
  <c r="BW127" i="22" s="1"/>
  <c r="I127" i="22" s="1"/>
  <c r="CC171" i="22"/>
  <c r="BW171" i="22" s="1"/>
  <c r="I171" i="22" s="1"/>
  <c r="CC156" i="22"/>
  <c r="BW156" i="22" s="1"/>
  <c r="I156" i="22" s="1"/>
  <c r="CC154" i="22"/>
  <c r="BW154" i="22" s="1"/>
  <c r="I154" i="22" s="1"/>
  <c r="CC187" i="22"/>
  <c r="BW187" i="22" s="1"/>
  <c r="I187" i="22" s="1"/>
  <c r="CC153" i="22"/>
  <c r="BW153" i="22" s="1"/>
  <c r="I153" i="22" s="1"/>
  <c r="CC71" i="22"/>
  <c r="BW71" i="22" s="1"/>
  <c r="I71" i="22" s="1"/>
  <c r="CC54" i="22"/>
  <c r="BW54" i="22" s="1"/>
  <c r="I54" i="22" s="1"/>
  <c r="CC81" i="22"/>
  <c r="BW81" i="22" s="1"/>
  <c r="I81" i="22" s="1"/>
  <c r="CC130" i="22"/>
  <c r="BW130" i="22" s="1"/>
  <c r="I130" i="22" s="1"/>
  <c r="CC26" i="22"/>
  <c r="BW26" i="22" s="1"/>
  <c r="I26" i="22" s="1"/>
  <c r="CC198" i="22"/>
  <c r="BW198" i="22" s="1"/>
  <c r="I198" i="22" s="1"/>
  <c r="CC121" i="22"/>
  <c r="BW121" i="22" s="1"/>
  <c r="I121" i="22" s="1"/>
  <c r="CC89" i="22"/>
  <c r="BW89" i="22" s="1"/>
  <c r="I89" i="22" s="1"/>
  <c r="CC8" i="22"/>
  <c r="BW8" i="22" s="1"/>
  <c r="I8" i="22" s="1"/>
  <c r="CC13" i="22"/>
  <c r="BW13" i="22" s="1"/>
  <c r="I13" i="22" s="1"/>
  <c r="CC48" i="22"/>
  <c r="BW48" i="22" s="1"/>
  <c r="I48" i="22" s="1"/>
  <c r="CC194" i="22"/>
  <c r="BW194" i="22" s="1"/>
  <c r="I194" i="22" s="1"/>
  <c r="CC168" i="22"/>
  <c r="BW168" i="22" s="1"/>
  <c r="I168" i="22" s="1"/>
  <c r="CC57" i="22"/>
  <c r="BW57" i="22" s="1"/>
  <c r="I57" i="22" s="1"/>
  <c r="CC31" i="22"/>
  <c r="BW31" i="22" s="1"/>
  <c r="I31" i="22" s="1"/>
  <c r="CC190" i="22"/>
  <c r="BW190" i="22" s="1"/>
  <c r="I190" i="22" s="1"/>
  <c r="CC43" i="22"/>
  <c r="BW43" i="22" s="1"/>
  <c r="I43" i="22" s="1"/>
  <c r="CC10" i="22"/>
  <c r="BW10" i="22" s="1"/>
  <c r="I10" i="22" s="1"/>
  <c r="CC23" i="22"/>
  <c r="BW23" i="22" s="1"/>
  <c r="I23" i="22" s="1"/>
  <c r="CC68" i="22"/>
  <c r="BW68" i="22" s="1"/>
  <c r="I68" i="22" s="1"/>
  <c r="CC174" i="22"/>
  <c r="BW174" i="22" s="1"/>
  <c r="I174" i="22" s="1"/>
  <c r="CC230" i="22"/>
  <c r="BW230" i="22" s="1"/>
  <c r="I230" i="22" s="1"/>
  <c r="CC209" i="22"/>
  <c r="BW209" i="22" s="1"/>
  <c r="I209" i="22" s="1"/>
  <c r="E12" i="11" s="1"/>
  <c r="CC160" i="22"/>
  <c r="BW160" i="22" s="1"/>
  <c r="I160" i="22" s="1"/>
  <c r="CC18" i="22"/>
  <c r="BW18" i="22" s="1"/>
  <c r="I18" i="22" s="1"/>
  <c r="CC197" i="22"/>
  <c r="BW197" i="22" s="1"/>
  <c r="I197" i="22" s="1"/>
  <c r="CC217" i="22"/>
  <c r="BW217" i="22" s="1"/>
  <c r="I217" i="22" s="1"/>
  <c r="CC173" i="22"/>
  <c r="BW173" i="22" s="1"/>
  <c r="I173" i="22" s="1"/>
  <c r="CC77" i="22"/>
  <c r="BW77" i="22" s="1"/>
  <c r="I77" i="22" s="1"/>
  <c r="CC17" i="22"/>
  <c r="BW17" i="22" s="1"/>
  <c r="I17" i="22" s="1"/>
  <c r="CC65" i="22"/>
  <c r="BW65" i="22" s="1"/>
  <c r="I65" i="22" s="1"/>
  <c r="CC32" i="22"/>
  <c r="BW32" i="22" s="1"/>
  <c r="I32" i="22" s="1"/>
  <c r="CC142" i="22"/>
  <c r="BW142" i="22" s="1"/>
  <c r="I142" i="22" s="1"/>
  <c r="CC162" i="22"/>
  <c r="BW162" i="22" s="1"/>
  <c r="I162" i="22" s="1"/>
  <c r="CC22" i="22"/>
  <c r="BW22" i="22" s="1"/>
  <c r="I22" i="22" s="1"/>
  <c r="CC102" i="22"/>
  <c r="BW102" i="22" s="1"/>
  <c r="I102" i="22" s="1"/>
  <c r="CC99" i="22"/>
  <c r="BW99" i="22" s="1"/>
  <c r="I99" i="22" s="1"/>
  <c r="CC85" i="22"/>
  <c r="BW85" i="22" s="1"/>
  <c r="I85" i="22" s="1"/>
  <c r="CC218" i="22"/>
  <c r="BW218" i="22" s="1"/>
  <c r="I218" i="22" s="1"/>
  <c r="CC170" i="22"/>
  <c r="BW170" i="22" s="1"/>
  <c r="I170" i="22" s="1"/>
  <c r="CC63" i="22"/>
  <c r="BW63" i="22" s="1"/>
  <c r="I63" i="22" s="1"/>
  <c r="CC74" i="22"/>
  <c r="BW74" i="22" s="1"/>
  <c r="I74" i="22" s="1"/>
  <c r="CC62" i="22"/>
  <c r="BW62" i="22" s="1"/>
  <c r="I62" i="22" s="1"/>
  <c r="CC140" i="22"/>
  <c r="BW140" i="22" s="1"/>
  <c r="I140" i="22" s="1"/>
  <c r="CC181" i="22"/>
  <c r="BW181" i="22" s="1"/>
  <c r="I181" i="22" s="1"/>
  <c r="CC200" i="22"/>
  <c r="BW200" i="22" s="1"/>
  <c r="I200" i="22" s="1"/>
  <c r="CC172" i="22"/>
  <c r="BW172" i="22" s="1"/>
  <c r="I172" i="22" s="1"/>
  <c r="CC147" i="22"/>
  <c r="BW147" i="22" s="1"/>
  <c r="I147" i="22" s="1"/>
  <c r="CC144" i="22"/>
  <c r="BW144" i="22" s="1"/>
  <c r="I144" i="22" s="1"/>
  <c r="CC232" i="22"/>
  <c r="BW232" i="22" s="1"/>
  <c r="I232" i="22" s="1"/>
  <c r="CC203" i="22"/>
  <c r="BW203" i="22" s="1"/>
  <c r="I203" i="22" s="1"/>
  <c r="CC216" i="22"/>
  <c r="BW216" i="22" s="1"/>
  <c r="I216" i="22" s="1"/>
  <c r="CC53" i="22"/>
  <c r="BW53" i="22" s="1"/>
  <c r="I53" i="22" s="1"/>
  <c r="CC126" i="22"/>
  <c r="BW126" i="22" s="1"/>
  <c r="I126" i="22" s="1"/>
  <c r="CC86" i="22"/>
  <c r="BW86" i="22" s="1"/>
  <c r="I86" i="22" s="1"/>
  <c r="CC56" i="22"/>
  <c r="BW56" i="22" s="1"/>
  <c r="I56" i="22" s="1"/>
  <c r="CC42" i="22"/>
  <c r="BW42" i="22" s="1"/>
  <c r="I42" i="22" s="1"/>
  <c r="CC38" i="22"/>
  <c r="BW38" i="22" s="1"/>
  <c r="I38" i="22" s="1"/>
  <c r="CC49" i="22"/>
  <c r="BW49" i="22" s="1"/>
  <c r="I49" i="22" s="1"/>
  <c r="CC97" i="22"/>
  <c r="BW97" i="22" s="1"/>
  <c r="I97" i="22" s="1"/>
  <c r="CC14" i="22"/>
  <c r="BW14" i="22" s="1"/>
  <c r="I14" i="22" s="1"/>
  <c r="CC120" i="22"/>
  <c r="BW120" i="22" s="1"/>
  <c r="I120" i="22" s="1"/>
  <c r="CC206" i="22"/>
  <c r="BW206" i="22" s="1"/>
  <c r="I206" i="22" s="1"/>
  <c r="CC47" i="22"/>
  <c r="BW47" i="22" s="1"/>
  <c r="I47" i="22" s="1"/>
  <c r="CC226" i="22"/>
  <c r="BW226" i="22" s="1"/>
  <c r="I226" i="22" s="1"/>
  <c r="CC227" i="22"/>
  <c r="BW227" i="22" s="1"/>
  <c r="I227" i="22" s="1"/>
  <c r="CC196" i="22"/>
  <c r="BW196" i="22" s="1"/>
  <c r="I196" i="22" s="1"/>
  <c r="CC150" i="22"/>
  <c r="BW150" i="22" s="1"/>
  <c r="I150" i="22" s="1"/>
  <c r="CC211" i="22"/>
  <c r="BW211" i="22" s="1"/>
  <c r="I211" i="22" s="1"/>
  <c r="CC143" i="22"/>
  <c r="BW143" i="22" s="1"/>
  <c r="I143" i="22" s="1"/>
  <c r="CC141" i="22"/>
  <c r="BW141" i="22" s="1"/>
  <c r="I141" i="22" s="1"/>
  <c r="CC166" i="22"/>
  <c r="BW166" i="22" s="1"/>
  <c r="I166" i="22" s="1"/>
  <c r="CC69" i="22"/>
  <c r="BW69" i="22" s="1"/>
  <c r="I69" i="22" s="1"/>
  <c r="CC87" i="22"/>
  <c r="BW87" i="22" s="1"/>
  <c r="I87" i="22" s="1"/>
  <c r="CC186" i="22"/>
  <c r="BW186" i="22" s="1"/>
  <c r="I186" i="22" s="1"/>
  <c r="CC214" i="22"/>
  <c r="BW214" i="22" s="1"/>
  <c r="I214" i="22" s="1"/>
  <c r="CC123" i="22"/>
  <c r="BW123" i="22" s="1"/>
  <c r="I123" i="22" s="1"/>
  <c r="CC124" i="22"/>
  <c r="BW124" i="22" s="1"/>
  <c r="I124" i="22" s="1"/>
  <c r="CC107" i="22"/>
  <c r="BW107" i="22" s="1"/>
  <c r="I107" i="22" s="1"/>
  <c r="CC163" i="22"/>
  <c r="BW163" i="22" s="1"/>
  <c r="I163" i="22" s="1"/>
  <c r="CC41" i="22"/>
  <c r="BW41" i="22" s="1"/>
  <c r="I41" i="22" s="1"/>
  <c r="CC52" i="22"/>
  <c r="BW52" i="22" s="1"/>
  <c r="I52" i="22" s="1"/>
  <c r="CC33" i="22"/>
  <c r="BW33" i="22" s="1"/>
  <c r="I33" i="22" s="1"/>
  <c r="CC128" i="22"/>
  <c r="BW128" i="22" s="1"/>
  <c r="I128" i="22" s="1"/>
  <c r="CC100" i="22"/>
  <c r="BW100" i="22" s="1"/>
  <c r="I100" i="22" s="1"/>
  <c r="CC59" i="22"/>
  <c r="BW59" i="22" s="1"/>
  <c r="I59" i="22" s="1"/>
  <c r="CC5" i="22"/>
  <c r="BW5" i="22" s="1"/>
  <c r="I5" i="22" s="1"/>
  <c r="CC6" i="22"/>
  <c r="BW6" i="22" s="1"/>
  <c r="I6" i="22" s="1"/>
  <c r="CC109" i="22"/>
  <c r="BW109" i="22" s="1"/>
  <c r="I109" i="22" s="1"/>
  <c r="CC116" i="22"/>
  <c r="BW116" i="22" s="1"/>
  <c r="I116" i="22" s="1"/>
  <c r="CC16" i="22"/>
  <c r="BW16" i="22" s="1"/>
  <c r="I16" i="22" s="1"/>
  <c r="CC4" i="22"/>
  <c r="CC28" i="22"/>
  <c r="BW28" i="22" s="1"/>
  <c r="I28" i="22" s="1"/>
  <c r="BH15" i="22"/>
  <c r="H15" i="22" s="1"/>
  <c r="BH36" i="22"/>
  <c r="H36" i="22" s="1"/>
  <c r="BH78" i="22"/>
  <c r="H78" i="22" s="1"/>
  <c r="BH88" i="22"/>
  <c r="H88" i="22" s="1"/>
  <c r="BH7" i="22"/>
  <c r="H7" i="22" s="1"/>
  <c r="BH112" i="22"/>
  <c r="H112" i="22" s="1"/>
  <c r="BH24" i="22"/>
  <c r="H24" i="22" s="1"/>
  <c r="BH176" i="22"/>
  <c r="H176" i="22" s="1"/>
  <c r="BH234" i="22"/>
  <c r="H234" i="22" s="1"/>
  <c r="BH157" i="22"/>
  <c r="H157" i="22" s="1"/>
  <c r="BH113" i="22"/>
  <c r="H113" i="22" s="1"/>
  <c r="BH191" i="22"/>
  <c r="H191" i="22" s="1"/>
  <c r="BH183" i="22"/>
  <c r="H183" i="22" s="1"/>
  <c r="BH207" i="22"/>
  <c r="H207" i="22" s="1"/>
  <c r="BH182" i="22"/>
  <c r="H182" i="22" s="1"/>
  <c r="BH136" i="22"/>
  <c r="H136" i="22" s="1"/>
  <c r="BH202" i="22"/>
  <c r="H202" i="22" s="1"/>
  <c r="BH133" i="22"/>
  <c r="H133" i="22" s="1"/>
  <c r="BH118" i="22"/>
  <c r="H118" i="22" s="1"/>
  <c r="BH137" i="22"/>
  <c r="H137" i="22" s="1"/>
  <c r="BH67" i="22"/>
  <c r="H67" i="22" s="1"/>
  <c r="BH20" i="22"/>
  <c r="H20" i="22" s="1"/>
  <c r="BH9" i="22"/>
  <c r="H9" i="22" s="1"/>
  <c r="BH158" i="22"/>
  <c r="H158" i="22" s="1"/>
  <c r="BH34" i="22"/>
  <c r="H34" i="22" s="1"/>
  <c r="BH192" i="22"/>
  <c r="H192" i="22" s="1"/>
  <c r="BH152" i="22"/>
  <c r="H152" i="22" s="1"/>
  <c r="BH225" i="22"/>
  <c r="H225" i="22" s="1"/>
  <c r="BH205" i="22"/>
  <c r="H205" i="22" s="1"/>
  <c r="BH146" i="22"/>
  <c r="H146" i="22" s="1"/>
  <c r="BH222" i="22"/>
  <c r="H222" i="22" s="1"/>
  <c r="BH106" i="22"/>
  <c r="H106" i="22" s="1"/>
  <c r="BH161" i="22"/>
  <c r="H161" i="22" s="1"/>
  <c r="BH122" i="22"/>
  <c r="H122" i="22" s="1"/>
  <c r="BH180" i="22"/>
  <c r="H180" i="22" s="1"/>
  <c r="BH134" i="22"/>
  <c r="H134" i="22" s="1"/>
  <c r="BH208" i="22"/>
  <c r="H208" i="22" s="1"/>
  <c r="BH129" i="22"/>
  <c r="H129" i="22" s="1"/>
  <c r="BH25" i="22"/>
  <c r="H25" i="22" s="1"/>
  <c r="BH210" i="22"/>
  <c r="H210" i="22" s="1"/>
  <c r="BH12" i="22"/>
  <c r="H12" i="22" s="1"/>
  <c r="BH11" i="22"/>
  <c r="H11" i="22" s="1"/>
  <c r="BH92" i="22"/>
  <c r="H92" i="22" s="1"/>
  <c r="BH79" i="22"/>
  <c r="H79" i="22" s="1"/>
  <c r="BH135" i="22"/>
  <c r="H135" i="22" s="1"/>
  <c r="BH119" i="22"/>
  <c r="H119" i="22" s="1"/>
  <c r="BH177" i="22"/>
  <c r="H177" i="22" s="1"/>
  <c r="BH101" i="22"/>
  <c r="H101" i="22" s="1"/>
  <c r="BH80" i="22"/>
  <c r="H80" i="22" s="1"/>
  <c r="BH204" i="22"/>
  <c r="H204" i="22" s="1"/>
  <c r="BH64" i="22"/>
  <c r="H64" i="22" s="1"/>
  <c r="BH50" i="22"/>
  <c r="H50" i="22" s="1"/>
  <c r="BH96" i="22"/>
  <c r="H96" i="22" s="1"/>
  <c r="BH149" i="22"/>
  <c r="H149" i="22" s="1"/>
  <c r="BH94" i="22"/>
  <c r="H94" i="22" s="1"/>
  <c r="BH114" i="22"/>
  <c r="H114" i="22" s="1"/>
  <c r="BH30" i="22"/>
  <c r="H30" i="22" s="1"/>
  <c r="BH55" i="22"/>
  <c r="H55" i="22" s="1"/>
  <c r="AV102" i="22"/>
  <c r="AV99" i="22"/>
  <c r="AV85" i="22"/>
  <c r="AV218" i="22"/>
  <c r="AV170" i="22"/>
  <c r="AV63" i="22"/>
  <c r="AV74" i="22"/>
  <c r="AV62" i="22"/>
  <c r="AV140" i="22"/>
  <c r="AV181" i="22"/>
  <c r="AV200" i="22"/>
  <c r="AV172" i="22"/>
  <c r="AV147" i="22"/>
  <c r="AV144" i="22"/>
  <c r="AV232" i="22"/>
  <c r="AV203" i="22"/>
  <c r="AV216" i="22"/>
  <c r="AV53" i="22"/>
  <c r="AV126" i="22"/>
  <c r="AV86" i="22"/>
  <c r="AV56" i="22"/>
  <c r="AV42" i="22"/>
  <c r="AV38" i="22"/>
  <c r="AV49" i="22"/>
  <c r="AV97" i="22"/>
  <c r="AV14" i="22"/>
  <c r="AV120" i="22"/>
  <c r="AV206" i="22"/>
  <c r="AV47" i="22"/>
  <c r="AV226" i="22"/>
  <c r="AV227" i="22"/>
  <c r="AV196" i="22"/>
  <c r="AV150" i="22"/>
  <c r="AV211" i="22"/>
  <c r="AV143" i="22"/>
  <c r="AV141" i="22"/>
  <c r="AV166" i="22"/>
  <c r="AV69" i="22"/>
  <c r="AV87" i="22"/>
  <c r="AV186" i="22"/>
  <c r="AV214" i="22"/>
  <c r="AV123" i="22"/>
  <c r="AV124" i="22"/>
  <c r="AV107" i="22"/>
  <c r="AV163" i="22"/>
  <c r="AV41" i="22"/>
  <c r="AV52" i="22"/>
  <c r="AV33" i="22"/>
  <c r="AV128" i="22"/>
  <c r="AV100" i="22"/>
  <c r="AV59" i="22"/>
  <c r="AV5" i="22"/>
  <c r="AV6" i="22"/>
  <c r="AV109" i="22"/>
  <c r="AV116" i="22"/>
  <c r="AV16" i="22"/>
  <c r="AV28" i="22"/>
  <c r="AP76" i="22"/>
  <c r="AI15" i="22"/>
  <c r="AI36" i="22"/>
  <c r="AI78" i="22"/>
  <c r="AI88" i="22"/>
  <c r="AI7" i="22"/>
  <c r="AI112" i="22"/>
  <c r="AI24" i="22"/>
  <c r="AI176" i="22"/>
  <c r="AI234" i="22"/>
  <c r="AI157" i="22"/>
  <c r="AI113" i="22"/>
  <c r="AI191" i="22"/>
  <c r="AI183" i="22"/>
  <c r="AI207" i="22"/>
  <c r="AI182" i="22"/>
  <c r="AI136" i="22"/>
  <c r="AI202" i="22"/>
  <c r="AI133" i="22"/>
  <c r="AI118" i="22"/>
  <c r="AI137" i="22"/>
  <c r="AI67" i="22"/>
  <c r="AI20" i="22"/>
  <c r="AI9" i="22"/>
  <c r="AI158" i="22"/>
  <c r="AI34" i="22"/>
  <c r="AI192" i="22"/>
  <c r="AI152" i="22"/>
  <c r="AI225" i="22"/>
  <c r="AI205" i="22"/>
  <c r="AI146" i="22"/>
  <c r="AI222" i="22"/>
  <c r="AI106" i="22"/>
  <c r="AI161" i="22"/>
  <c r="AI122" i="22"/>
  <c r="AI180" i="22"/>
  <c r="AI134" i="22"/>
  <c r="AI208" i="22"/>
  <c r="AI129" i="22"/>
  <c r="AI25" i="22"/>
  <c r="AI210" i="22"/>
  <c r="AI12" i="22"/>
  <c r="AI11" i="22"/>
  <c r="AI92" i="22"/>
  <c r="AI79" i="22"/>
  <c r="AI135" i="22"/>
  <c r="AI119" i="22"/>
  <c r="AI177" i="22"/>
  <c r="AI101" i="22"/>
  <c r="AI80" i="22"/>
  <c r="AI204" i="22"/>
  <c r="AI64" i="22"/>
  <c r="AI50" i="22"/>
  <c r="AI96" i="22"/>
  <c r="AI149" i="22"/>
  <c r="AI94" i="22"/>
  <c r="AI114" i="22"/>
  <c r="AI30" i="22"/>
  <c r="AI55" i="22"/>
  <c r="J102" i="22"/>
  <c r="J99" i="22"/>
  <c r="J85" i="22"/>
  <c r="J218" i="22"/>
  <c r="J170" i="22"/>
  <c r="J63" i="22"/>
  <c r="J74" i="22"/>
  <c r="J62" i="22"/>
  <c r="J140" i="22"/>
  <c r="J181" i="22"/>
  <c r="J200" i="22"/>
  <c r="J172" i="22"/>
  <c r="J147" i="22"/>
  <c r="J144" i="22"/>
  <c r="J232" i="22"/>
  <c r="J203" i="22"/>
  <c r="J216" i="22"/>
  <c r="J53" i="22"/>
  <c r="J126" i="22"/>
  <c r="J86" i="22"/>
  <c r="J56" i="22"/>
  <c r="J42" i="22"/>
  <c r="J38" i="22"/>
  <c r="J49" i="22"/>
  <c r="J97" i="22"/>
  <c r="J14" i="22"/>
  <c r="J120" i="22"/>
  <c r="J206" i="22"/>
  <c r="J47" i="22"/>
  <c r="J226" i="22"/>
  <c r="J227" i="22"/>
  <c r="J196" i="22"/>
  <c r="J150" i="22"/>
  <c r="J211" i="22"/>
  <c r="J143" i="22"/>
  <c r="J141" i="22"/>
  <c r="J166" i="22"/>
  <c r="J69" i="22"/>
  <c r="J87" i="22"/>
  <c r="J186" i="22"/>
  <c r="J214" i="22"/>
  <c r="J123" i="22"/>
  <c r="J124" i="22"/>
  <c r="J107" i="22"/>
  <c r="J163" i="22"/>
  <c r="J41" i="22"/>
  <c r="J52" i="22"/>
  <c r="J33" i="22"/>
  <c r="J128" i="22"/>
  <c r="J100" i="22"/>
  <c r="J59" i="22"/>
  <c r="J5" i="22"/>
  <c r="J6" i="22"/>
  <c r="J109" i="22"/>
  <c r="J116" i="22"/>
  <c r="J16" i="22"/>
  <c r="BW229" i="22"/>
  <c r="I229" i="22" s="1"/>
  <c r="BH46" i="22"/>
  <c r="H46" i="22" s="1"/>
  <c r="BH8" i="22"/>
  <c r="H8" i="22" s="1"/>
  <c r="BH91" i="22"/>
  <c r="H91" i="22" s="1"/>
  <c r="BH13" i="22"/>
  <c r="H13" i="22" s="1"/>
  <c r="BH125" i="22"/>
  <c r="H125" i="22" s="1"/>
  <c r="BH48" i="22"/>
  <c r="H48" i="22" s="1"/>
  <c r="BH61" i="22"/>
  <c r="H61" i="22" s="1"/>
  <c r="BH194" i="22"/>
  <c r="H194" i="22" s="1"/>
  <c r="BH108" i="22"/>
  <c r="H108" i="22" s="1"/>
  <c r="BH168" i="22"/>
  <c r="H168" i="22" s="1"/>
  <c r="BH193" i="22"/>
  <c r="H193" i="22" s="1"/>
  <c r="BH57" i="22"/>
  <c r="H57" i="22" s="1"/>
  <c r="BH236" i="22"/>
  <c r="H236" i="22" s="1"/>
  <c r="BH31" i="22"/>
  <c r="H31" i="22" s="1"/>
  <c r="BH90" i="22"/>
  <c r="H90" i="22" s="1"/>
  <c r="BH190" i="22"/>
  <c r="H190" i="22" s="1"/>
  <c r="BH145" i="22"/>
  <c r="H145" i="22" s="1"/>
  <c r="BH43" i="22"/>
  <c r="H43" i="22" s="1"/>
  <c r="BH103" i="22"/>
  <c r="H103" i="22" s="1"/>
  <c r="BH10" i="22"/>
  <c r="H10" i="22" s="1"/>
  <c r="BH131" i="22"/>
  <c r="H131" i="22" s="1"/>
  <c r="BH23" i="22"/>
  <c r="H23" i="22" s="1"/>
  <c r="BH60" i="22"/>
  <c r="H60" i="22" s="1"/>
  <c r="BH68" i="22"/>
  <c r="H68" i="22" s="1"/>
  <c r="BH148" i="22"/>
  <c r="H148" i="22" s="1"/>
  <c r="BH174" i="22"/>
  <c r="H174" i="22" s="1"/>
  <c r="BH37" i="22"/>
  <c r="H37" i="22" s="1"/>
  <c r="BH220" i="22"/>
  <c r="H220" i="22" s="1"/>
  <c r="BH230" i="22"/>
  <c r="H230" i="22" s="1"/>
  <c r="BH221" i="22"/>
  <c r="H221" i="22" s="1"/>
  <c r="BH209" i="22"/>
  <c r="H209" i="22" s="1"/>
  <c r="D12" i="11" s="1"/>
  <c r="BH178" i="22"/>
  <c r="H178" i="22" s="1"/>
  <c r="BH160" i="22"/>
  <c r="H160" i="22" s="1"/>
  <c r="BH127" i="22"/>
  <c r="H127" i="22" s="1"/>
  <c r="BH171" i="22"/>
  <c r="H171" i="22" s="1"/>
  <c r="BH18" i="22"/>
  <c r="H18" i="22" s="1"/>
  <c r="BH156" i="22"/>
  <c r="H156" i="22" s="1"/>
  <c r="BH197" i="22"/>
  <c r="H197" i="22" s="1"/>
  <c r="BH154" i="22"/>
  <c r="H154" i="22" s="1"/>
  <c r="BH217" i="22"/>
  <c r="H217" i="22" s="1"/>
  <c r="BH187" i="22"/>
  <c r="H187" i="22" s="1"/>
  <c r="BH173" i="22"/>
  <c r="H173" i="22" s="1"/>
  <c r="BH153" i="22"/>
  <c r="H153" i="22" s="1"/>
  <c r="BH77" i="22"/>
  <c r="H77" i="22" s="1"/>
  <c r="BH71" i="22"/>
  <c r="H71" i="22" s="1"/>
  <c r="BH17" i="22"/>
  <c r="H17" i="22" s="1"/>
  <c r="BH54" i="22"/>
  <c r="H54" i="22" s="1"/>
  <c r="BH65" i="22"/>
  <c r="H65" i="22" s="1"/>
  <c r="BH81" i="22"/>
  <c r="H81" i="22" s="1"/>
  <c r="BH32" i="22"/>
  <c r="H32" i="22" s="1"/>
  <c r="BH130" i="22"/>
  <c r="H130" i="22" s="1"/>
  <c r="BH26" i="22"/>
  <c r="H26" i="22" s="1"/>
  <c r="BH142" i="22"/>
  <c r="H142" i="22" s="1"/>
  <c r="BH198" i="22"/>
  <c r="H198" i="22" s="1"/>
  <c r="BH162" i="22"/>
  <c r="H162" i="22" s="1"/>
  <c r="BH121" i="22"/>
  <c r="H121" i="22" s="1"/>
  <c r="BH22" i="22"/>
  <c r="H22" i="22" s="1"/>
  <c r="BH89" i="22"/>
  <c r="H89" i="22" s="1"/>
  <c r="AW76" i="22"/>
  <c r="AV75" i="22"/>
  <c r="AV82" i="22"/>
  <c r="AV27" i="22"/>
  <c r="AV115" i="22"/>
  <c r="AV83" i="22"/>
  <c r="AV169" i="22"/>
  <c r="AV212" i="22"/>
  <c r="AV104" i="22"/>
  <c r="AV111" i="22"/>
  <c r="AV132" i="22"/>
  <c r="AV165" i="22"/>
  <c r="AV21" i="22"/>
  <c r="AV233" i="22"/>
  <c r="AV235" i="22"/>
  <c r="AV231" i="22"/>
  <c r="AV185" i="22"/>
  <c r="AV201" i="22"/>
  <c r="AV164" i="22"/>
  <c r="AV39" i="22"/>
  <c r="AV98" i="22"/>
  <c r="AV66" i="22"/>
  <c r="AV40" i="22"/>
  <c r="AV73" i="22"/>
  <c r="AV93" i="22"/>
  <c r="AV105" i="22"/>
  <c r="AV84" i="22"/>
  <c r="AV58" i="22"/>
  <c r="AV95" i="22"/>
  <c r="AV224" i="22"/>
  <c r="AV223" i="22"/>
  <c r="AV229" i="22"/>
  <c r="AV179" i="22"/>
  <c r="AV195" i="22"/>
  <c r="AV51" i="22"/>
  <c r="AV215" i="22"/>
  <c r="AV188" i="22"/>
  <c r="AV199" i="22"/>
  <c r="AV155" i="22"/>
  <c r="AV117" i="22"/>
  <c r="AV228" i="22"/>
  <c r="AV184" i="22"/>
  <c r="AV45" i="22"/>
  <c r="AV219" i="22"/>
  <c r="AV213" i="22"/>
  <c r="AV189" i="22"/>
  <c r="AV44" i="22"/>
  <c r="AV110" i="22"/>
  <c r="AV151" i="22"/>
  <c r="AV167" i="22"/>
  <c r="AV19" i="22"/>
  <c r="AV72" i="22"/>
  <c r="AV35" i="22"/>
  <c r="AV159" i="22"/>
  <c r="AV138" i="22"/>
  <c r="AV70" i="22"/>
  <c r="AV175" i="22"/>
  <c r="AV29" i="22"/>
  <c r="AV139" i="22"/>
  <c r="AI46" i="22"/>
  <c r="AI8" i="22"/>
  <c r="AI91" i="22"/>
  <c r="AI13" i="22"/>
  <c r="AI125" i="22"/>
  <c r="AI48" i="22"/>
  <c r="AI61" i="22"/>
  <c r="AI194" i="22"/>
  <c r="AI108" i="22"/>
  <c r="AI168" i="22"/>
  <c r="AI193" i="22"/>
  <c r="AI57" i="22"/>
  <c r="AI236" i="22"/>
  <c r="AI31" i="22"/>
  <c r="AI90" i="22"/>
  <c r="AI190" i="22"/>
  <c r="AI145" i="22"/>
  <c r="AI43" i="22"/>
  <c r="AI103" i="22"/>
  <c r="AI10" i="22"/>
  <c r="AI131" i="22"/>
  <c r="AI23" i="22"/>
  <c r="AI60" i="22"/>
  <c r="AI68" i="22"/>
  <c r="AI148" i="22"/>
  <c r="AI174" i="22"/>
  <c r="AI37" i="22"/>
  <c r="AI220" i="22"/>
  <c r="AI230" i="22"/>
  <c r="AI221" i="22"/>
  <c r="AI209" i="22"/>
  <c r="AI178" i="22"/>
  <c r="AI160" i="22"/>
  <c r="AI127" i="22"/>
  <c r="AI171" i="22"/>
  <c r="AI18" i="22"/>
  <c r="AI156" i="22"/>
  <c r="AI197" i="22"/>
  <c r="AI154" i="22"/>
  <c r="AI217" i="22"/>
  <c r="AI187" i="22"/>
  <c r="AI173" i="22"/>
  <c r="AI153" i="22"/>
  <c r="AI77" i="22"/>
  <c r="AI71" i="22"/>
  <c r="AI17" i="22"/>
  <c r="AI54" i="22"/>
  <c r="AI65" i="22"/>
  <c r="AI81" i="22"/>
  <c r="AI32" i="22"/>
  <c r="AI130" i="22"/>
  <c r="AI26" i="22"/>
  <c r="AI142" i="22"/>
  <c r="AI198" i="22"/>
  <c r="AI162" i="22"/>
  <c r="AI121" i="22"/>
  <c r="AI22" i="22"/>
  <c r="AI89" i="22"/>
  <c r="K76" i="22"/>
  <c r="K3" i="22" s="1"/>
  <c r="J75" i="22"/>
  <c r="J82" i="22"/>
  <c r="J27" i="22"/>
  <c r="J115" i="22"/>
  <c r="J83" i="22"/>
  <c r="J169" i="22"/>
  <c r="J212" i="22"/>
  <c r="J104" i="22"/>
  <c r="J111" i="22"/>
  <c r="J132" i="22"/>
  <c r="J165" i="22"/>
  <c r="J21" i="22"/>
  <c r="J233" i="22"/>
  <c r="J235" i="22"/>
  <c r="J231" i="22"/>
  <c r="J185" i="22"/>
  <c r="J201" i="22"/>
  <c r="J164" i="22"/>
  <c r="J39" i="22"/>
  <c r="J98" i="22"/>
  <c r="J66" i="22"/>
  <c r="J40" i="22"/>
  <c r="J73" i="22"/>
  <c r="J93" i="22"/>
  <c r="J105" i="22"/>
  <c r="J84" i="22"/>
  <c r="J58" i="22"/>
  <c r="J95" i="22"/>
  <c r="J224" i="22"/>
  <c r="J223" i="22"/>
  <c r="J229" i="22"/>
  <c r="J179" i="22"/>
  <c r="J195" i="22"/>
  <c r="J51" i="22"/>
  <c r="J215" i="22"/>
  <c r="J188" i="22"/>
  <c r="J199" i="22"/>
  <c r="J155" i="22"/>
  <c r="J117" i="22"/>
  <c r="J228" i="22"/>
  <c r="J184" i="22"/>
  <c r="J45" i="22"/>
  <c r="J219" i="22"/>
  <c r="J213" i="22"/>
  <c r="J189" i="22"/>
  <c r="J44" i="22"/>
  <c r="J110" i="22"/>
  <c r="J151" i="22"/>
  <c r="J167" i="22"/>
  <c r="J19" i="22"/>
  <c r="J72" i="22"/>
  <c r="J35" i="22"/>
  <c r="J159" i="22"/>
  <c r="J138" i="22"/>
  <c r="J70" i="22"/>
  <c r="J175" i="22"/>
  <c r="CC76" i="22"/>
  <c r="BH102" i="22"/>
  <c r="H102" i="22" s="1"/>
  <c r="BH99" i="22"/>
  <c r="H99" i="22" s="1"/>
  <c r="BH85" i="22"/>
  <c r="H85" i="22" s="1"/>
  <c r="BH218" i="22"/>
  <c r="H218" i="22" s="1"/>
  <c r="BH170" i="22"/>
  <c r="H170" i="22" s="1"/>
  <c r="BH63" i="22"/>
  <c r="H63" i="22" s="1"/>
  <c r="BH74" i="22"/>
  <c r="H74" i="22" s="1"/>
  <c r="BH62" i="22"/>
  <c r="H62" i="22" s="1"/>
  <c r="BH140" i="22"/>
  <c r="H140" i="22" s="1"/>
  <c r="BH181" i="22"/>
  <c r="H181" i="22" s="1"/>
  <c r="BH200" i="22"/>
  <c r="H200" i="22" s="1"/>
  <c r="BH172" i="22"/>
  <c r="H172" i="22" s="1"/>
  <c r="BH147" i="22"/>
  <c r="H147" i="22" s="1"/>
  <c r="BH144" i="22"/>
  <c r="H144" i="22" s="1"/>
  <c r="BH232" i="22"/>
  <c r="H232" i="22" s="1"/>
  <c r="BH203" i="22"/>
  <c r="H203" i="22" s="1"/>
  <c r="BH216" i="22"/>
  <c r="H216" i="22" s="1"/>
  <c r="BH53" i="22"/>
  <c r="H53" i="22" s="1"/>
  <c r="BH126" i="22"/>
  <c r="H126" i="22" s="1"/>
  <c r="BH86" i="22"/>
  <c r="H86" i="22" s="1"/>
  <c r="BH56" i="22"/>
  <c r="H56" i="22" s="1"/>
  <c r="BH42" i="22"/>
  <c r="H42" i="22" s="1"/>
  <c r="BH38" i="22"/>
  <c r="H38" i="22" s="1"/>
  <c r="BH49" i="22"/>
  <c r="H49" i="22" s="1"/>
  <c r="BH97" i="22"/>
  <c r="H97" i="22" s="1"/>
  <c r="BH14" i="22"/>
  <c r="H14" i="22" s="1"/>
  <c r="BH120" i="22"/>
  <c r="H120" i="22" s="1"/>
  <c r="BH206" i="22"/>
  <c r="H206" i="22" s="1"/>
  <c r="BH47" i="22"/>
  <c r="H47" i="22" s="1"/>
  <c r="BH226" i="22"/>
  <c r="H226" i="22" s="1"/>
  <c r="BH227" i="22"/>
  <c r="H227" i="22" s="1"/>
  <c r="BH196" i="22"/>
  <c r="H196" i="22" s="1"/>
  <c r="BH150" i="22"/>
  <c r="H150" i="22" s="1"/>
  <c r="BH211" i="22"/>
  <c r="H211" i="22" s="1"/>
  <c r="BH143" i="22"/>
  <c r="H143" i="22" s="1"/>
  <c r="BH141" i="22"/>
  <c r="H141" i="22" s="1"/>
  <c r="BH166" i="22"/>
  <c r="H166" i="22" s="1"/>
  <c r="BH69" i="22"/>
  <c r="H69" i="22" s="1"/>
  <c r="BH87" i="22"/>
  <c r="H87" i="22" s="1"/>
  <c r="BH186" i="22"/>
  <c r="H186" i="22" s="1"/>
  <c r="BH214" i="22"/>
  <c r="H214" i="22" s="1"/>
  <c r="BH123" i="22"/>
  <c r="H123" i="22" s="1"/>
  <c r="BH124" i="22"/>
  <c r="H124" i="22" s="1"/>
  <c r="BH107" i="22"/>
  <c r="H107" i="22" s="1"/>
  <c r="BH163" i="22"/>
  <c r="H163" i="22" s="1"/>
  <c r="BH41" i="22"/>
  <c r="H41" i="22" s="1"/>
  <c r="BH52" i="22"/>
  <c r="H52" i="22" s="1"/>
  <c r="BH33" i="22"/>
  <c r="H33" i="22" s="1"/>
  <c r="BH128" i="22"/>
  <c r="H128" i="22" s="1"/>
  <c r="BH100" i="22"/>
  <c r="H100" i="22" s="1"/>
  <c r="BH59" i="22"/>
  <c r="H59" i="22" s="1"/>
  <c r="BH5" i="22"/>
  <c r="H5" i="22" s="1"/>
  <c r="BH6" i="22"/>
  <c r="H6" i="22" s="1"/>
  <c r="BH109" i="22"/>
  <c r="H109" i="22" s="1"/>
  <c r="BH116" i="22"/>
  <c r="H116" i="22" s="1"/>
  <c r="BH16" i="22"/>
  <c r="H16" i="22" s="1"/>
  <c r="BH4" i="22"/>
  <c r="BH28" i="22"/>
  <c r="H28" i="22" s="1"/>
  <c r="BB76" i="22"/>
  <c r="AV15" i="22"/>
  <c r="AV36" i="22"/>
  <c r="AV78" i="22"/>
  <c r="AV88" i="22"/>
  <c r="AV7" i="22"/>
  <c r="AV112" i="22"/>
  <c r="AV24" i="22"/>
  <c r="AV176" i="22"/>
  <c r="AV234" i="22"/>
  <c r="AV157" i="22"/>
  <c r="AV113" i="22"/>
  <c r="AV191" i="22"/>
  <c r="AV183" i="22"/>
  <c r="AV207" i="22"/>
  <c r="AV182" i="22"/>
  <c r="AV136" i="22"/>
  <c r="AV202" i="22"/>
  <c r="AV133" i="22"/>
  <c r="AV118" i="22"/>
  <c r="AV137" i="22"/>
  <c r="AV67" i="22"/>
  <c r="AV20" i="22"/>
  <c r="AV9" i="22"/>
  <c r="AV158" i="22"/>
  <c r="AV34" i="22"/>
  <c r="AV192" i="22"/>
  <c r="AV152" i="22"/>
  <c r="AV225" i="22"/>
  <c r="AV205" i="22"/>
  <c r="AV146" i="22"/>
  <c r="AV222" i="22"/>
  <c r="AV106" i="22"/>
  <c r="AV161" i="22"/>
  <c r="AV122" i="22"/>
  <c r="AV180" i="22"/>
  <c r="AV134" i="22"/>
  <c r="AV208" i="22"/>
  <c r="AV129" i="22"/>
  <c r="AV25" i="22"/>
  <c r="AV210" i="22"/>
  <c r="AV12" i="22"/>
  <c r="AV11" i="22"/>
  <c r="AV92" i="22"/>
  <c r="AV79" i="22"/>
  <c r="AV135" i="22"/>
  <c r="AV119" i="22"/>
  <c r="AV177" i="22"/>
  <c r="AV101" i="22"/>
  <c r="AV80" i="22"/>
  <c r="AV204" i="22"/>
  <c r="AV64" i="22"/>
  <c r="AV50" i="22"/>
  <c r="AV96" i="22"/>
  <c r="AV149" i="22"/>
  <c r="AV94" i="22"/>
  <c r="AV114" i="22"/>
  <c r="AV30" i="22"/>
  <c r="AV55" i="22"/>
  <c r="AI102" i="22"/>
  <c r="AI99" i="22"/>
  <c r="AI85" i="22"/>
  <c r="AI218" i="22"/>
  <c r="AI170" i="22"/>
  <c r="AI63" i="22"/>
  <c r="AI74" i="22"/>
  <c r="AI62" i="22"/>
  <c r="AI140" i="22"/>
  <c r="AI181" i="22"/>
  <c r="AI200" i="22"/>
  <c r="AI172" i="22"/>
  <c r="AI147" i="22"/>
  <c r="AI144" i="22"/>
  <c r="AI232" i="22"/>
  <c r="AI203" i="22"/>
  <c r="AI216" i="22"/>
  <c r="AI53" i="22"/>
  <c r="AI126" i="22"/>
  <c r="AI86" i="22"/>
  <c r="AI56" i="22"/>
  <c r="AI42" i="22"/>
  <c r="AI38" i="22"/>
  <c r="AI49" i="22"/>
  <c r="AI97" i="22"/>
  <c r="AI14" i="22"/>
  <c r="AI120" i="22"/>
  <c r="AI206" i="22"/>
  <c r="AI47" i="22"/>
  <c r="AI226" i="22"/>
  <c r="AI227" i="22"/>
  <c r="AI196" i="22"/>
  <c r="AI150" i="22"/>
  <c r="AI211" i="22"/>
  <c r="AI143" i="22"/>
  <c r="AI141" i="22"/>
  <c r="AI166" i="22"/>
  <c r="AI69" i="22"/>
  <c r="AI87" i="22"/>
  <c r="AI186" i="22"/>
  <c r="AI214" i="22"/>
  <c r="AI123" i="22"/>
  <c r="AI124" i="22"/>
  <c r="AI107" i="22"/>
  <c r="AI163" i="22"/>
  <c r="AI41" i="22"/>
  <c r="AI52" i="22"/>
  <c r="AI33" i="22"/>
  <c r="AI128" i="22"/>
  <c r="AI100" i="22"/>
  <c r="AI59" i="22"/>
  <c r="AI5" i="22"/>
  <c r="AI6" i="22"/>
  <c r="AI109" i="22"/>
  <c r="AI116" i="22"/>
  <c r="AI16" i="22"/>
  <c r="AI28" i="22"/>
  <c r="X76" i="22"/>
  <c r="J15" i="22"/>
  <c r="J36" i="22"/>
  <c r="J78" i="22"/>
  <c r="J88" i="22"/>
  <c r="J7" i="22"/>
  <c r="J112" i="22"/>
  <c r="J24" i="22"/>
  <c r="J176" i="22"/>
  <c r="J234" i="22"/>
  <c r="J157" i="22"/>
  <c r="J113" i="22"/>
  <c r="J191" i="22"/>
  <c r="J183" i="22"/>
  <c r="J207" i="22"/>
  <c r="J182" i="22"/>
  <c r="J136" i="22"/>
  <c r="J202" i="22"/>
  <c r="J133" i="22"/>
  <c r="J118" i="22"/>
  <c r="J137" i="22"/>
  <c r="J67" i="22"/>
  <c r="J20" i="22"/>
  <c r="J9" i="22"/>
  <c r="J158" i="22"/>
  <c r="J34" i="22"/>
  <c r="J192" i="22"/>
  <c r="J152" i="22"/>
  <c r="J225" i="22"/>
  <c r="J205" i="22"/>
  <c r="J146" i="22"/>
  <c r="J222" i="22"/>
  <c r="J106" i="22"/>
  <c r="J161" i="22"/>
  <c r="J122" i="22"/>
  <c r="J180" i="22"/>
  <c r="J134" i="22"/>
  <c r="J208" i="22"/>
  <c r="J129" i="22"/>
  <c r="J25" i="22"/>
  <c r="J210" i="22"/>
  <c r="J12" i="22"/>
  <c r="J11" i="22"/>
  <c r="J92" i="22"/>
  <c r="J79" i="22"/>
  <c r="J135" i="22"/>
  <c r="J119" i="22"/>
  <c r="J177" i="22"/>
  <c r="J101" i="22"/>
  <c r="J80" i="22"/>
  <c r="J204" i="22"/>
  <c r="J64" i="22"/>
  <c r="J50" i="22"/>
  <c r="J96" i="22"/>
  <c r="J149" i="22"/>
  <c r="J94" i="22"/>
  <c r="BH76" i="22"/>
  <c r="BH75" i="22"/>
  <c r="BH82" i="22"/>
  <c r="H82" i="22" s="1"/>
  <c r="BH27" i="22"/>
  <c r="H27" i="22" s="1"/>
  <c r="BH115" i="22"/>
  <c r="H115" i="22" s="1"/>
  <c r="BH83" i="22"/>
  <c r="BH169" i="22"/>
  <c r="H169" i="22" s="1"/>
  <c r="BH212" i="22"/>
  <c r="H212" i="22" s="1"/>
  <c r="BH104" i="22"/>
  <c r="H104" i="22" s="1"/>
  <c r="BH111" i="22"/>
  <c r="BH132" i="22"/>
  <c r="H132" i="22" s="1"/>
  <c r="BH165" i="22"/>
  <c r="H165" i="22" s="1"/>
  <c r="BH21" i="22"/>
  <c r="H21" i="22" s="1"/>
  <c r="BH233" i="22"/>
  <c r="BH235" i="22"/>
  <c r="H235" i="22" s="1"/>
  <c r="BH231" i="22"/>
  <c r="H231" i="22" s="1"/>
  <c r="BH185" i="22"/>
  <c r="H185" i="22" s="1"/>
  <c r="BH201" i="22"/>
  <c r="H201" i="22" s="1"/>
  <c r="BH164" i="22"/>
  <c r="H164" i="22" s="1"/>
  <c r="BH39" i="22"/>
  <c r="H39" i="22" s="1"/>
  <c r="BH98" i="22"/>
  <c r="H98" i="22" s="1"/>
  <c r="BH66" i="22"/>
  <c r="BH40" i="22"/>
  <c r="H40" i="22" s="1"/>
  <c r="BH73" i="22"/>
  <c r="H73" i="22" s="1"/>
  <c r="BH93" i="22"/>
  <c r="H93" i="22" s="1"/>
  <c r="BH105" i="22"/>
  <c r="H105" i="22" s="1"/>
  <c r="BH84" i="22"/>
  <c r="H84" i="22" s="1"/>
  <c r="BH58" i="22"/>
  <c r="H58" i="22" s="1"/>
  <c r="BH95" i="22"/>
  <c r="H95" i="22" s="1"/>
  <c r="BH224" i="22"/>
  <c r="BH223" i="22"/>
  <c r="H223" i="22" s="1"/>
  <c r="BH229" i="22"/>
  <c r="H229" i="22" s="1"/>
  <c r="BH179" i="22"/>
  <c r="H179" i="22" s="1"/>
  <c r="BH195" i="22"/>
  <c r="BH51" i="22"/>
  <c r="H51" i="22" s="1"/>
  <c r="BH215" i="22"/>
  <c r="H215" i="22" s="1"/>
  <c r="BH188" i="22"/>
  <c r="H188" i="22" s="1"/>
  <c r="BH199" i="22"/>
  <c r="BH155" i="22"/>
  <c r="H155" i="22" s="1"/>
  <c r="BH117" i="22"/>
  <c r="H117" i="22" s="1"/>
  <c r="BH228" i="22"/>
  <c r="H228" i="22" s="1"/>
  <c r="BH184" i="22"/>
  <c r="BH45" i="22"/>
  <c r="H45" i="22" s="1"/>
  <c r="BH219" i="22"/>
  <c r="H219" i="22" s="1"/>
  <c r="BH213" i="22"/>
  <c r="H213" i="22" s="1"/>
  <c r="BH189" i="22"/>
  <c r="BH44" i="22"/>
  <c r="H44" i="22" s="1"/>
  <c r="BH110" i="22"/>
  <c r="H110" i="22" s="1"/>
  <c r="BH151" i="22"/>
  <c r="H151" i="22" s="1"/>
  <c r="BH167" i="22"/>
  <c r="BH19" i="22"/>
  <c r="H19" i="22" s="1"/>
  <c r="BH72" i="22"/>
  <c r="H72" i="22" s="1"/>
  <c r="BH35" i="22"/>
  <c r="H35" i="22" s="1"/>
  <c r="BH159" i="22"/>
  <c r="BH138" i="22"/>
  <c r="H138" i="22" s="1"/>
  <c r="BH70" i="22"/>
  <c r="H70" i="22" s="1"/>
  <c r="BH175" i="22"/>
  <c r="H175" i="22" s="1"/>
  <c r="BH29" i="22"/>
  <c r="BH139" i="22"/>
  <c r="H139" i="22" s="1"/>
  <c r="AV46" i="22"/>
  <c r="AV8" i="22"/>
  <c r="AV91" i="22"/>
  <c r="AV13" i="22"/>
  <c r="AV125" i="22"/>
  <c r="AV48" i="22"/>
  <c r="AV61" i="22"/>
  <c r="AV194" i="22"/>
  <c r="AV108" i="22"/>
  <c r="AV168" i="22"/>
  <c r="AV193" i="22"/>
  <c r="AV57" i="22"/>
  <c r="AV236" i="22"/>
  <c r="AV31" i="22"/>
  <c r="AV90" i="22"/>
  <c r="AV190" i="22"/>
  <c r="AV145" i="22"/>
  <c r="AV43" i="22"/>
  <c r="AV103" i="22"/>
  <c r="AV10" i="22"/>
  <c r="AV131" i="22"/>
  <c r="AV23" i="22"/>
  <c r="AV60" i="22"/>
  <c r="AV68" i="22"/>
  <c r="AV148" i="22"/>
  <c r="AV174" i="22"/>
  <c r="AV37" i="22"/>
  <c r="AV220" i="22"/>
  <c r="AV230" i="22"/>
  <c r="AV221" i="22"/>
  <c r="AV209" i="22"/>
  <c r="AV178" i="22"/>
  <c r="AV160" i="22"/>
  <c r="AV127" i="22"/>
  <c r="AV171" i="22"/>
  <c r="AV18" i="22"/>
  <c r="AV156" i="22"/>
  <c r="AV197" i="22"/>
  <c r="AV154" i="22"/>
  <c r="AV217" i="22"/>
  <c r="AV187" i="22"/>
  <c r="AV173" i="22"/>
  <c r="AV153" i="22"/>
  <c r="AV77" i="22"/>
  <c r="AV71" i="22"/>
  <c r="AV17" i="22"/>
  <c r="AV54" i="22"/>
  <c r="AV65" i="22"/>
  <c r="AV81" i="22"/>
  <c r="AV32" i="22"/>
  <c r="AV130" i="22"/>
  <c r="AV26" i="22"/>
  <c r="AV142" i="22"/>
  <c r="AV198" i="22"/>
  <c r="AV162" i="22"/>
  <c r="AV121" i="22"/>
  <c r="AV22" i="22"/>
  <c r="AV89" i="22"/>
  <c r="AJ76" i="22"/>
  <c r="AI75" i="22"/>
  <c r="AI82" i="22"/>
  <c r="AI27" i="22"/>
  <c r="AI115" i="22"/>
  <c r="AI83" i="22"/>
  <c r="AI169" i="22"/>
  <c r="AI212" i="22"/>
  <c r="AI104" i="22"/>
  <c r="AI111" i="22"/>
  <c r="AI132" i="22"/>
  <c r="AI165" i="22"/>
  <c r="AI21" i="22"/>
  <c r="AI233" i="22"/>
  <c r="AI235" i="22"/>
  <c r="AI231" i="22"/>
  <c r="AI185" i="22"/>
  <c r="AI201" i="22"/>
  <c r="AI164" i="22"/>
  <c r="AI39" i="22"/>
  <c r="AI98" i="22"/>
  <c r="AI66" i="22"/>
  <c r="AI40" i="22"/>
  <c r="AI73" i="22"/>
  <c r="AI93" i="22"/>
  <c r="AI105" i="22"/>
  <c r="AI84" i="22"/>
  <c r="AI58" i="22"/>
  <c r="AI95" i="22"/>
  <c r="AI224" i="22"/>
  <c r="AI223" i="22"/>
  <c r="AI229" i="22"/>
  <c r="AI179" i="22"/>
  <c r="AI195" i="22"/>
  <c r="AI51" i="22"/>
  <c r="AI215" i="22"/>
  <c r="AI188" i="22"/>
  <c r="AI199" i="22"/>
  <c r="AI155" i="22"/>
  <c r="AI117" i="22"/>
  <c r="AI228" i="22"/>
  <c r="AI184" i="22"/>
  <c r="AI45" i="22"/>
  <c r="AI219" i="22"/>
  <c r="AI213" i="22"/>
  <c r="AI189" i="22"/>
  <c r="AI44" i="22"/>
  <c r="AI110" i="22"/>
  <c r="AI151" i="22"/>
  <c r="AI167" i="22"/>
  <c r="AI19" i="22"/>
  <c r="AI72" i="22"/>
  <c r="AI35" i="22"/>
  <c r="AI159" i="22"/>
  <c r="AI138" i="22"/>
  <c r="AI70" i="22"/>
  <c r="AI175" i="22"/>
  <c r="AI29" i="22"/>
  <c r="AI139" i="22"/>
  <c r="J46" i="22"/>
  <c r="J8" i="22"/>
  <c r="J91" i="22"/>
  <c r="J13" i="22"/>
  <c r="J125" i="22"/>
  <c r="J48" i="22"/>
  <c r="J61" i="22"/>
  <c r="J194" i="22"/>
  <c r="J108" i="22"/>
  <c r="J168" i="22"/>
  <c r="J193" i="22"/>
  <c r="J57" i="22"/>
  <c r="J236" i="22"/>
  <c r="J31" i="22"/>
  <c r="J90" i="22"/>
  <c r="J190" i="22"/>
  <c r="J145" i="22"/>
  <c r="J43" i="22"/>
  <c r="J103" i="22"/>
  <c r="J10" i="22"/>
  <c r="J131" i="22"/>
  <c r="J23" i="22"/>
  <c r="J60" i="22"/>
  <c r="J68" i="22"/>
  <c r="J148" i="22"/>
  <c r="J174" i="22"/>
  <c r="J37" i="22"/>
  <c r="J220" i="22"/>
  <c r="J230" i="22"/>
  <c r="J221" i="22"/>
  <c r="J209" i="22"/>
  <c r="J178" i="22"/>
  <c r="J160" i="22"/>
  <c r="J127" i="22"/>
  <c r="J171" i="22"/>
  <c r="J18" i="22"/>
  <c r="J156" i="22"/>
  <c r="J197" i="22"/>
  <c r="J154" i="22"/>
  <c r="J217" i="22"/>
  <c r="J187" i="22"/>
  <c r="J173" i="22"/>
  <c r="J153" i="22"/>
  <c r="J77" i="22"/>
  <c r="J71" i="22"/>
  <c r="J17" i="22"/>
  <c r="J54" i="22"/>
  <c r="J65" i="22"/>
  <c r="J81" i="22"/>
  <c r="J32" i="22"/>
  <c r="J130" i="22"/>
  <c r="J26" i="22"/>
  <c r="J142" i="22"/>
  <c r="J198" i="22"/>
  <c r="J162" i="22"/>
  <c r="J114" i="22"/>
  <c r="J30" i="22"/>
  <c r="J55" i="22"/>
  <c r="J121" i="22"/>
  <c r="J22" i="22"/>
  <c r="J89" i="22"/>
  <c r="J28" i="22"/>
  <c r="J29" i="22"/>
  <c r="J139" i="22"/>
  <c r="D5" i="11" l="1"/>
  <c r="E13" i="11"/>
  <c r="E6" i="11"/>
  <c r="D4" i="11"/>
  <c r="E8" i="11"/>
  <c r="E9" i="11"/>
  <c r="E14" i="11"/>
  <c r="D8" i="11"/>
  <c r="D11" i="11"/>
  <c r="E7" i="11"/>
  <c r="E3" i="11"/>
  <c r="E11" i="11"/>
  <c r="E4" i="11"/>
  <c r="E5" i="11"/>
  <c r="E10" i="11"/>
  <c r="E13" i="2"/>
  <c r="F15" i="2"/>
  <c r="AI4" i="22"/>
  <c r="AV4" i="22"/>
  <c r="H9" i="2" s="1"/>
  <c r="E24" i="2"/>
  <c r="E15" i="2"/>
  <c r="F4" i="2"/>
  <c r="F2" i="2"/>
  <c r="F24" i="2"/>
  <c r="G17" i="2"/>
  <c r="D4" i="2"/>
  <c r="E31" i="2"/>
  <c r="F10" i="2"/>
  <c r="G4" i="2"/>
  <c r="G21" i="2"/>
  <c r="D17" i="2"/>
  <c r="H15" i="2"/>
  <c r="G30" i="2"/>
  <c r="H14" i="2"/>
  <c r="H32" i="2"/>
  <c r="D22" i="2"/>
  <c r="F6" i="2"/>
  <c r="G34" i="2"/>
  <c r="E30" i="2"/>
  <c r="E18" i="2"/>
  <c r="G22" i="2"/>
  <c r="H6" i="2"/>
  <c r="H24" i="2"/>
  <c r="D30" i="2"/>
  <c r="F20" i="2"/>
  <c r="G5" i="2"/>
  <c r="G23" i="2"/>
  <c r="E5" i="2"/>
  <c r="E23" i="2"/>
  <c r="F5" i="2"/>
  <c r="F14" i="2"/>
  <c r="F32" i="2"/>
  <c r="F3" i="2"/>
  <c r="G26" i="2"/>
  <c r="H10" i="2"/>
  <c r="H28" i="2"/>
  <c r="D34" i="2"/>
  <c r="D18" i="2"/>
  <c r="E27" i="2"/>
  <c r="E2" i="2"/>
  <c r="F7" i="2"/>
  <c r="D21" i="2"/>
  <c r="F29" i="2"/>
  <c r="G13" i="2"/>
  <c r="G31" i="2"/>
  <c r="H3" i="2"/>
  <c r="H20" i="2"/>
  <c r="D5" i="2"/>
  <c r="D23" i="2"/>
  <c r="F34" i="2"/>
  <c r="G2" i="2"/>
  <c r="G19" i="2"/>
  <c r="H26" i="2"/>
  <c r="D10" i="2"/>
  <c r="F13" i="2"/>
  <c r="F31" i="2"/>
  <c r="G3" i="2"/>
  <c r="G20" i="2"/>
  <c r="H5" i="2"/>
  <c r="H23" i="2"/>
  <c r="E6" i="2"/>
  <c r="E10" i="2"/>
  <c r="E11" i="2"/>
  <c r="E29" i="2"/>
  <c r="E34" i="2"/>
  <c r="F11" i="2"/>
  <c r="F28" i="2"/>
  <c r="H2" i="2"/>
  <c r="H19" i="2"/>
  <c r="G18" i="2"/>
  <c r="H7" i="2"/>
  <c r="H25" i="2"/>
  <c r="D27" i="2"/>
  <c r="F22" i="2"/>
  <c r="F21" i="2"/>
  <c r="G6" i="2"/>
  <c r="G24" i="2"/>
  <c r="H17" i="2"/>
  <c r="H30" i="2"/>
  <c r="D14" i="2"/>
  <c r="D32" i="2"/>
  <c r="F18" i="2"/>
  <c r="G7" i="2"/>
  <c r="G25" i="2"/>
  <c r="H27" i="2"/>
  <c r="D15" i="2"/>
  <c r="E14" i="2"/>
  <c r="E19" i="2"/>
  <c r="E20" i="2"/>
  <c r="E7" i="2"/>
  <c r="E26" i="2"/>
  <c r="H11" i="2"/>
  <c r="H29" i="2"/>
  <c r="F26" i="2"/>
  <c r="G10" i="2"/>
  <c r="G28" i="2"/>
  <c r="H34" i="2"/>
  <c r="D2" i="2"/>
  <c r="D19" i="2"/>
  <c r="F23" i="2"/>
  <c r="G11" i="2"/>
  <c r="G29" i="2"/>
  <c r="H13" i="2"/>
  <c r="H31" i="2"/>
  <c r="E28" i="2"/>
  <c r="E4" i="2"/>
  <c r="F9" i="2"/>
  <c r="F19" i="2"/>
  <c r="F25" i="2"/>
  <c r="G9" i="2"/>
  <c r="G27" i="2"/>
  <c r="F17" i="2"/>
  <c r="F30" i="2"/>
  <c r="G14" i="2"/>
  <c r="G32" i="2"/>
  <c r="H4" i="2"/>
  <c r="H22" i="2"/>
  <c r="H21" i="2"/>
  <c r="D6" i="2"/>
  <c r="D24" i="2"/>
  <c r="F27" i="2"/>
  <c r="G15" i="2"/>
  <c r="H18" i="2"/>
  <c r="D7" i="2"/>
  <c r="D25" i="2"/>
  <c r="E32" i="2"/>
  <c r="E3" i="2"/>
  <c r="E25" i="2"/>
  <c r="E22" i="2"/>
  <c r="E17" i="2"/>
  <c r="E21" i="2"/>
  <c r="BW4" i="22"/>
  <c r="BG4" i="22" s="1"/>
  <c r="CC3" i="22"/>
  <c r="AJ3" i="22"/>
  <c r="AP3" i="22"/>
  <c r="BB3" i="22"/>
  <c r="H4" i="22"/>
  <c r="D9" i="2" s="1"/>
  <c r="BH3" i="22"/>
  <c r="AW3" i="22"/>
  <c r="X3" i="22"/>
  <c r="H12" i="11"/>
  <c r="G12" i="11"/>
  <c r="F12" i="11"/>
  <c r="G16" i="2"/>
  <c r="G8" i="2"/>
  <c r="H33" i="2"/>
  <c r="F33" i="2"/>
  <c r="F8" i="2"/>
  <c r="F16" i="2"/>
  <c r="E16" i="2"/>
  <c r="H8" i="2"/>
  <c r="E33" i="2"/>
  <c r="E8" i="2"/>
  <c r="H16" i="2"/>
  <c r="G33" i="2"/>
  <c r="G5" i="11"/>
  <c r="F10" i="11"/>
  <c r="G8" i="11"/>
  <c r="H9" i="11"/>
  <c r="G4" i="11"/>
  <c r="F3" i="11"/>
  <c r="H7" i="11"/>
  <c r="G10" i="11"/>
  <c r="H8" i="11"/>
  <c r="G13" i="11"/>
  <c r="H14" i="11"/>
  <c r="F9" i="11"/>
  <c r="F7" i="11"/>
  <c r="H13" i="11"/>
  <c r="F8" i="11"/>
  <c r="G9" i="11"/>
  <c r="H4" i="11"/>
  <c r="F14" i="11"/>
  <c r="G6" i="11"/>
  <c r="H11" i="11"/>
  <c r="F13" i="11"/>
  <c r="G14" i="11"/>
  <c r="H6" i="11"/>
  <c r="F4" i="11"/>
  <c r="H5" i="11"/>
  <c r="G3" i="11"/>
  <c r="F11" i="11"/>
  <c r="H10" i="11"/>
  <c r="F6" i="11"/>
  <c r="H3" i="11"/>
  <c r="F5" i="11"/>
  <c r="G11" i="11"/>
  <c r="G7" i="11"/>
  <c r="BG199" i="22"/>
  <c r="G199" i="22" s="1"/>
  <c r="BG224" i="22"/>
  <c r="G224" i="22" s="1"/>
  <c r="BG233" i="22"/>
  <c r="G233" i="22" s="1"/>
  <c r="BG29" i="22"/>
  <c r="BG167" i="22"/>
  <c r="G167" i="22" s="1"/>
  <c r="BG189" i="22"/>
  <c r="G189" i="22" s="1"/>
  <c r="BG184" i="22"/>
  <c r="G184" i="22" s="1"/>
  <c r="BG195" i="22"/>
  <c r="G195" i="22" s="1"/>
  <c r="BG66" i="22"/>
  <c r="G66" i="22" s="1"/>
  <c r="BG111" i="22"/>
  <c r="G111" i="22" s="1"/>
  <c r="BG83" i="22"/>
  <c r="G83" i="22" s="1"/>
  <c r="BG75" i="22"/>
  <c r="G75" i="22" s="1"/>
  <c r="BG159" i="22"/>
  <c r="H159" i="22"/>
  <c r="D26" i="2" s="1"/>
  <c r="H189" i="22"/>
  <c r="D20" i="2" s="1"/>
  <c r="H199" i="22"/>
  <c r="D11" i="2" s="1"/>
  <c r="H224" i="22"/>
  <c r="H111" i="22"/>
  <c r="D10" i="11" s="1"/>
  <c r="H66" i="22"/>
  <c r="D28" i="2" s="1"/>
  <c r="H75" i="22"/>
  <c r="D31" i="2" s="1"/>
  <c r="H167" i="22"/>
  <c r="D3" i="2" s="1"/>
  <c r="H184" i="22"/>
  <c r="H76" i="22"/>
  <c r="H83" i="22"/>
  <c r="D13" i="2" s="1"/>
  <c r="H233" i="22"/>
  <c r="D14" i="11" s="1"/>
  <c r="H29" i="22"/>
  <c r="H195" i="22"/>
  <c r="D29" i="2" s="1"/>
  <c r="BG105" i="22"/>
  <c r="G105" i="22" s="1"/>
  <c r="BG201" i="22"/>
  <c r="G201" i="22" s="1"/>
  <c r="BG175" i="22"/>
  <c r="BG35" i="22"/>
  <c r="BG151" i="22"/>
  <c r="G151" i="22" s="1"/>
  <c r="BG213" i="22"/>
  <c r="G213" i="22" s="1"/>
  <c r="BG228" i="22"/>
  <c r="G228" i="22" s="1"/>
  <c r="BG188" i="22"/>
  <c r="G188" i="22" s="1"/>
  <c r="BG179" i="22"/>
  <c r="G179" i="22" s="1"/>
  <c r="BG95" i="22"/>
  <c r="G95" i="22" s="1"/>
  <c r="BG93" i="22"/>
  <c r="G93" i="22" s="1"/>
  <c r="BG98" i="22"/>
  <c r="G98" i="22" s="1"/>
  <c r="BG185" i="22"/>
  <c r="G185" i="22" s="1"/>
  <c r="BG21" i="22"/>
  <c r="BG104" i="22"/>
  <c r="G104" i="22" s="1"/>
  <c r="BG115" i="22"/>
  <c r="G115" i="22" s="1"/>
  <c r="BG116" i="22"/>
  <c r="BG59" i="22"/>
  <c r="G59" i="22" s="1"/>
  <c r="BG52" i="22"/>
  <c r="BG124" i="22"/>
  <c r="G124" i="22" s="1"/>
  <c r="BG87" i="22"/>
  <c r="G87" i="22" s="1"/>
  <c r="BG143" i="22"/>
  <c r="G143" i="22" s="1"/>
  <c r="BG227" i="22"/>
  <c r="G227" i="22" s="1"/>
  <c r="BG120" i="22"/>
  <c r="G120" i="22" s="1"/>
  <c r="BG38" i="22"/>
  <c r="G38" i="22" s="1"/>
  <c r="BG126" i="22"/>
  <c r="G126" i="22" s="1"/>
  <c r="BG232" i="22"/>
  <c r="G232" i="22" s="1"/>
  <c r="BG200" i="22"/>
  <c r="G200" i="22" s="1"/>
  <c r="BG74" i="22"/>
  <c r="G74" i="22" s="1"/>
  <c r="BG85" i="22"/>
  <c r="G85" i="22" s="1"/>
  <c r="BG6" i="22"/>
  <c r="BG163" i="22"/>
  <c r="G163" i="22" s="1"/>
  <c r="BG150" i="22"/>
  <c r="G150" i="22" s="1"/>
  <c r="BG97" i="22"/>
  <c r="G97" i="22" s="1"/>
  <c r="BG147" i="22"/>
  <c r="BG170" i="22"/>
  <c r="G170" i="22" s="1"/>
  <c r="BG5" i="22"/>
  <c r="BG107" i="22"/>
  <c r="G107" i="22" s="1"/>
  <c r="BG186" i="22"/>
  <c r="G186" i="22" s="1"/>
  <c r="BG196" i="22"/>
  <c r="G196" i="22" s="1"/>
  <c r="BG206" i="22"/>
  <c r="G206" i="22" s="1"/>
  <c r="BG86" i="22"/>
  <c r="G86" i="22" s="1"/>
  <c r="BG172" i="22"/>
  <c r="G172" i="22" s="1"/>
  <c r="BG218" i="22"/>
  <c r="G218" i="22" s="1"/>
  <c r="BG70" i="22"/>
  <c r="BG72" i="22"/>
  <c r="BG110" i="22"/>
  <c r="G110" i="22" s="1"/>
  <c r="BG219" i="22"/>
  <c r="G219" i="22" s="1"/>
  <c r="BG117" i="22"/>
  <c r="G117" i="22" s="1"/>
  <c r="BG215" i="22"/>
  <c r="G215" i="22" s="1"/>
  <c r="BG229" i="22"/>
  <c r="G229" i="22" s="1"/>
  <c r="BG58" i="22"/>
  <c r="G58" i="22" s="1"/>
  <c r="BG73" i="22"/>
  <c r="BG39" i="22"/>
  <c r="G39" i="22" s="1"/>
  <c r="BG231" i="22"/>
  <c r="G231" i="22" s="1"/>
  <c r="BG165" i="22"/>
  <c r="G165" i="22" s="1"/>
  <c r="BG212" i="22"/>
  <c r="G212" i="22" s="1"/>
  <c r="BG27" i="22"/>
  <c r="G27" i="22" s="1"/>
  <c r="BG128" i="22"/>
  <c r="G128" i="22" s="1"/>
  <c r="BG214" i="22"/>
  <c r="G214" i="22" s="1"/>
  <c r="BG166" i="22"/>
  <c r="G166" i="22" s="1"/>
  <c r="BG47" i="22"/>
  <c r="G47" i="22" s="1"/>
  <c r="BG56" i="22"/>
  <c r="G56" i="22" s="1"/>
  <c r="BG216" i="22"/>
  <c r="G216" i="22" s="1"/>
  <c r="BG140" i="22"/>
  <c r="G140" i="22" s="1"/>
  <c r="BG102" i="22"/>
  <c r="G102" i="22" s="1"/>
  <c r="BG16" i="22"/>
  <c r="BG33" i="22"/>
  <c r="G33" i="22" s="1"/>
  <c r="BG141" i="22"/>
  <c r="G141" i="22" s="1"/>
  <c r="BG49" i="22"/>
  <c r="G49" i="22" s="1"/>
  <c r="BG203" i="22"/>
  <c r="G203" i="22" s="1"/>
  <c r="BG62" i="22"/>
  <c r="BG139" i="22"/>
  <c r="BG138" i="22"/>
  <c r="BG19" i="22"/>
  <c r="BG44" i="22"/>
  <c r="BG45" i="22"/>
  <c r="BG155" i="22"/>
  <c r="G155" i="22" s="1"/>
  <c r="BG51" i="22"/>
  <c r="G51" i="22" s="1"/>
  <c r="BG223" i="22"/>
  <c r="G223" i="22" s="1"/>
  <c r="BG84" i="22"/>
  <c r="G84" i="22" s="1"/>
  <c r="BG40" i="22"/>
  <c r="BG164" i="22"/>
  <c r="G164" i="22" s="1"/>
  <c r="BG235" i="22"/>
  <c r="G235" i="22" s="1"/>
  <c r="BG132" i="22"/>
  <c r="G132" i="22" s="1"/>
  <c r="BG169" i="22"/>
  <c r="G169" i="22" s="1"/>
  <c r="BG82" i="22"/>
  <c r="G82" i="22" s="1"/>
  <c r="BG28" i="22"/>
  <c r="BG109" i="22"/>
  <c r="BG100" i="22"/>
  <c r="G100" i="22" s="1"/>
  <c r="BG41" i="22"/>
  <c r="G41" i="22" s="1"/>
  <c r="BG123" i="22"/>
  <c r="G123" i="22" s="1"/>
  <c r="BG69" i="22"/>
  <c r="G69" i="22" s="1"/>
  <c r="BG211" i="22"/>
  <c r="G211" i="22" s="1"/>
  <c r="BG226" i="22"/>
  <c r="G226" i="22" s="1"/>
  <c r="BG14" i="22"/>
  <c r="G14" i="22" s="1"/>
  <c r="BG42" i="22"/>
  <c r="BG53" i="22"/>
  <c r="G53" i="22" s="1"/>
  <c r="BG144" i="22"/>
  <c r="BG181" i="22"/>
  <c r="G181" i="22" s="1"/>
  <c r="BG63" i="22"/>
  <c r="G63" i="22" s="1"/>
  <c r="BG99" i="22"/>
  <c r="G99" i="22" s="1"/>
  <c r="AV76" i="22"/>
  <c r="BG121" i="22"/>
  <c r="BG26" i="22"/>
  <c r="BG65" i="22"/>
  <c r="G65" i="22" s="1"/>
  <c r="BG77" i="22"/>
  <c r="G77" i="22" s="1"/>
  <c r="BG217" i="22"/>
  <c r="G217" i="22" s="1"/>
  <c r="BG18" i="22"/>
  <c r="G18" i="22" s="1"/>
  <c r="BG178" i="22"/>
  <c r="G178" i="22" s="1"/>
  <c r="BG220" i="22"/>
  <c r="G220" i="22" s="1"/>
  <c r="BG68" i="22"/>
  <c r="G68" i="22" s="1"/>
  <c r="BG10" i="22"/>
  <c r="BG190" i="22"/>
  <c r="G190" i="22" s="1"/>
  <c r="BG57" i="22"/>
  <c r="G57" i="22" s="1"/>
  <c r="BG125" i="22"/>
  <c r="G125" i="22" s="1"/>
  <c r="BG46" i="22"/>
  <c r="G46" i="22" s="1"/>
  <c r="BG94" i="22"/>
  <c r="BG64" i="22"/>
  <c r="BG177" i="22"/>
  <c r="G177" i="22" s="1"/>
  <c r="BG92" i="22"/>
  <c r="G92" i="22" s="1"/>
  <c r="BG25" i="22"/>
  <c r="G25" i="22" s="1"/>
  <c r="BG180" i="22"/>
  <c r="G180" i="22" s="1"/>
  <c r="BG222" i="22"/>
  <c r="G222" i="22" s="1"/>
  <c r="BG152" i="22"/>
  <c r="G152" i="22" s="1"/>
  <c r="BG9" i="22"/>
  <c r="BG118" i="22"/>
  <c r="G118" i="22" s="1"/>
  <c r="BG182" i="22"/>
  <c r="G182" i="22" s="1"/>
  <c r="BG191" i="22"/>
  <c r="G191" i="22" s="1"/>
  <c r="BG176" i="22"/>
  <c r="G176" i="22" s="1"/>
  <c r="BG88" i="22"/>
  <c r="G88" i="22" s="1"/>
  <c r="J76" i="22"/>
  <c r="J3" i="22" s="1"/>
  <c r="BG162" i="22"/>
  <c r="BG130" i="22"/>
  <c r="BG54" i="22"/>
  <c r="G54" i="22" s="1"/>
  <c r="BG153" i="22"/>
  <c r="G153" i="22" s="1"/>
  <c r="BG154" i="22"/>
  <c r="G154" i="22" s="1"/>
  <c r="BG171" i="22"/>
  <c r="G171" i="22" s="1"/>
  <c r="BG209" i="22"/>
  <c r="BG37" i="22"/>
  <c r="BG60" i="22"/>
  <c r="G60" i="22" s="1"/>
  <c r="BG103" i="22"/>
  <c r="G103" i="22" s="1"/>
  <c r="BG90" i="22"/>
  <c r="G90" i="22" s="1"/>
  <c r="BG193" i="22"/>
  <c r="G193" i="22" s="1"/>
  <c r="BG194" i="22"/>
  <c r="G194" i="22" s="1"/>
  <c r="BG13" i="22"/>
  <c r="BG55" i="22"/>
  <c r="BG149" i="22"/>
  <c r="BG204" i="22"/>
  <c r="G204" i="22" s="1"/>
  <c r="BG119" i="22"/>
  <c r="BG11" i="22"/>
  <c r="BG129" i="22"/>
  <c r="G129" i="22" s="1"/>
  <c r="BG122" i="22"/>
  <c r="G122" i="22" s="1"/>
  <c r="BG146" i="22"/>
  <c r="G146" i="22" s="1"/>
  <c r="BG192" i="22"/>
  <c r="G192" i="22" s="1"/>
  <c r="BG20" i="22"/>
  <c r="BG133" i="22"/>
  <c r="G133" i="22" s="1"/>
  <c r="BG207" i="22"/>
  <c r="G207" i="22" s="1"/>
  <c r="BG113" i="22"/>
  <c r="G113" i="22" s="1"/>
  <c r="BG24" i="22"/>
  <c r="G24" i="22" s="1"/>
  <c r="BG78" i="22"/>
  <c r="AI76" i="22"/>
  <c r="BG89" i="22"/>
  <c r="BG198" i="22"/>
  <c r="BG32" i="22"/>
  <c r="BG17" i="22"/>
  <c r="G17" i="22" s="1"/>
  <c r="BG173" i="22"/>
  <c r="G173" i="22" s="1"/>
  <c r="BG197" i="22"/>
  <c r="G197" i="22" s="1"/>
  <c r="BG127" i="22"/>
  <c r="G127" i="22" s="1"/>
  <c r="BG221" i="22"/>
  <c r="G221" i="22" s="1"/>
  <c r="BG174" i="22"/>
  <c r="G174" i="22" s="1"/>
  <c r="BG23" i="22"/>
  <c r="BG43" i="22"/>
  <c r="G43" i="22" s="1"/>
  <c r="BG31" i="22"/>
  <c r="BG168" i="22"/>
  <c r="G168" i="22" s="1"/>
  <c r="BG61" i="22"/>
  <c r="G61" i="22" s="1"/>
  <c r="BG91" i="22"/>
  <c r="G91" i="22" s="1"/>
  <c r="BG30" i="22"/>
  <c r="BG96" i="22"/>
  <c r="BG80" i="22"/>
  <c r="G80" i="22" s="1"/>
  <c r="BG135" i="22"/>
  <c r="G135" i="22" s="1"/>
  <c r="BG12" i="22"/>
  <c r="BG208" i="22"/>
  <c r="G208" i="22" s="1"/>
  <c r="BG161" i="22"/>
  <c r="G161" i="22" s="1"/>
  <c r="BG205" i="22"/>
  <c r="G205" i="22" s="1"/>
  <c r="BG34" i="22"/>
  <c r="BG67" i="22"/>
  <c r="G67" i="22" s="1"/>
  <c r="BG202" i="22"/>
  <c r="G202" i="22" s="1"/>
  <c r="BG157" i="22"/>
  <c r="G157" i="22" s="1"/>
  <c r="BG112" i="22"/>
  <c r="G112" i="22" s="1"/>
  <c r="BG36" i="22"/>
  <c r="G36" i="22" s="1"/>
  <c r="BG22" i="22"/>
  <c r="BG142" i="22"/>
  <c r="BG81" i="22"/>
  <c r="BG71" i="22"/>
  <c r="G71" i="22" s="1"/>
  <c r="BG187" i="22"/>
  <c r="G187" i="22" s="1"/>
  <c r="BG156" i="22"/>
  <c r="G156" i="22" s="1"/>
  <c r="BG160" i="22"/>
  <c r="G160" i="22" s="1"/>
  <c r="BG230" i="22"/>
  <c r="G230" i="22" s="1"/>
  <c r="BG148" i="22"/>
  <c r="G148" i="22" s="1"/>
  <c r="BG131" i="22"/>
  <c r="G131" i="22" s="1"/>
  <c r="BG145" i="22"/>
  <c r="G145" i="22" s="1"/>
  <c r="BG236" i="22"/>
  <c r="G236" i="22" s="1"/>
  <c r="BG108" i="22"/>
  <c r="BG48" i="22"/>
  <c r="BG8" i="22"/>
  <c r="BW76" i="22"/>
  <c r="BG114" i="22"/>
  <c r="BG50" i="22"/>
  <c r="BG101" i="22"/>
  <c r="G101" i="22" s="1"/>
  <c r="BG79" i="22"/>
  <c r="G79" i="22" s="1"/>
  <c r="BG210" i="22"/>
  <c r="G210" i="22" s="1"/>
  <c r="BG134" i="22"/>
  <c r="G134" i="22" s="1"/>
  <c r="BG106" i="22"/>
  <c r="G106" i="22" s="1"/>
  <c r="BG225" i="22"/>
  <c r="G225" i="22" s="1"/>
  <c r="BG158" i="22"/>
  <c r="G158" i="22" s="1"/>
  <c r="BG137" i="22"/>
  <c r="G137" i="22" s="1"/>
  <c r="BG136" i="22"/>
  <c r="G136" i="22" s="1"/>
  <c r="BG183" i="22"/>
  <c r="BG234" i="22"/>
  <c r="G234" i="22" s="1"/>
  <c r="BG7" i="22"/>
  <c r="BG15" i="22"/>
  <c r="AI3" i="22" l="1"/>
  <c r="D13" i="11"/>
  <c r="D2" i="11"/>
  <c r="D7" i="11"/>
  <c r="D9" i="11"/>
  <c r="D3" i="11"/>
  <c r="D6" i="11"/>
  <c r="AV3" i="22"/>
  <c r="I29" i="2"/>
  <c r="I24" i="2"/>
  <c r="I32" i="2"/>
  <c r="I7" i="2"/>
  <c r="I15" i="2"/>
  <c r="I20" i="2"/>
  <c r="I25" i="2"/>
  <c r="I2" i="2"/>
  <c r="I3" i="2"/>
  <c r="I10" i="2"/>
  <c r="I5" i="2"/>
  <c r="I31" i="2"/>
  <c r="G116" i="22"/>
  <c r="I18" i="2"/>
  <c r="G159" i="22"/>
  <c r="I26" i="2"/>
  <c r="I21" i="2"/>
  <c r="I13" i="2"/>
  <c r="I11" i="2"/>
  <c r="I14" i="2"/>
  <c r="I22" i="2"/>
  <c r="I9" i="2"/>
  <c r="I27" i="2"/>
  <c r="G35" i="22"/>
  <c r="I30" i="2"/>
  <c r="I6" i="2"/>
  <c r="I19" i="2"/>
  <c r="I28" i="2"/>
  <c r="G109" i="22"/>
  <c r="I23" i="2"/>
  <c r="I4" i="2"/>
  <c r="G72" i="22"/>
  <c r="I34" i="2"/>
  <c r="G175" i="22"/>
  <c r="I17" i="2"/>
  <c r="I4" i="22"/>
  <c r="E9" i="2" s="1"/>
  <c r="BW3" i="22"/>
  <c r="H3" i="22"/>
  <c r="I12" i="11"/>
  <c r="G147" i="22"/>
  <c r="D16" i="2"/>
  <c r="D33" i="2"/>
  <c r="G64" i="22"/>
  <c r="B33" i="2" s="1"/>
  <c r="I33" i="2"/>
  <c r="G2" i="11"/>
  <c r="G12" i="2"/>
  <c r="F2" i="11"/>
  <c r="F12" i="2"/>
  <c r="H2" i="11"/>
  <c r="H12" i="2"/>
  <c r="G29" i="22"/>
  <c r="I8" i="2"/>
  <c r="G70" i="22"/>
  <c r="B16" i="2" s="1"/>
  <c r="I16" i="2"/>
  <c r="D8" i="2"/>
  <c r="I10" i="11"/>
  <c r="G15" i="22"/>
  <c r="B9" i="11"/>
  <c r="G12" i="22"/>
  <c r="B13" i="11" s="1"/>
  <c r="I13" i="11"/>
  <c r="I7" i="11"/>
  <c r="G8" i="22"/>
  <c r="G31" i="22"/>
  <c r="B11" i="11" s="1"/>
  <c r="I11" i="11"/>
  <c r="G78" i="22"/>
  <c r="G40" i="22"/>
  <c r="G21" i="22"/>
  <c r="I8" i="11"/>
  <c r="G48" i="22"/>
  <c r="G11" i="22"/>
  <c r="B4" i="11"/>
  <c r="G20" i="22"/>
  <c r="G9" i="22"/>
  <c r="I3" i="11"/>
  <c r="G42" i="22"/>
  <c r="G45" i="22"/>
  <c r="I4" i="11"/>
  <c r="G6" i="22"/>
  <c r="B27" i="2" s="1"/>
  <c r="G52" i="22"/>
  <c r="G23" i="22"/>
  <c r="G73" i="22"/>
  <c r="G44" i="22"/>
  <c r="G62" i="22"/>
  <c r="G7" i="22"/>
  <c r="I6" i="11"/>
  <c r="G119" i="22"/>
  <c r="G13" i="22"/>
  <c r="G10" i="22"/>
  <c r="I9" i="11"/>
  <c r="G26" i="22"/>
  <c r="B28" i="2" s="1"/>
  <c r="G144" i="22"/>
  <c r="B14" i="11" s="1"/>
  <c r="I14" i="11"/>
  <c r="I5" i="11"/>
  <c r="G34" i="22"/>
  <c r="I76" i="22"/>
  <c r="G198" i="22"/>
  <c r="G19" i="22"/>
  <c r="G16" i="22"/>
  <c r="B13" i="2" s="1"/>
  <c r="G96" i="22"/>
  <c r="B25" i="2" s="1"/>
  <c r="G89" i="22"/>
  <c r="G149" i="22"/>
  <c r="B20" i="2" s="1"/>
  <c r="G130" i="22"/>
  <c r="G94" i="22"/>
  <c r="G138" i="22"/>
  <c r="G5" i="22"/>
  <c r="G142" i="22"/>
  <c r="G30" i="22"/>
  <c r="B7" i="2" s="1"/>
  <c r="G162" i="22"/>
  <c r="G139" i="22"/>
  <c r="B4" i="2" s="1"/>
  <c r="G4" i="22"/>
  <c r="B9" i="2" s="1"/>
  <c r="G121" i="22"/>
  <c r="G50" i="22"/>
  <c r="G55" i="22"/>
  <c r="B3" i="2" s="1"/>
  <c r="G114" i="22"/>
  <c r="G22" i="22"/>
  <c r="B6" i="2" s="1"/>
  <c r="G28" i="22"/>
  <c r="B5" i="2" s="1"/>
  <c r="G183" i="22"/>
  <c r="G32" i="22"/>
  <c r="G37" i="22"/>
  <c r="G108" i="22"/>
  <c r="G209" i="22"/>
  <c r="G81" i="22"/>
  <c r="BG76" i="22"/>
  <c r="BG3" i="22" s="1"/>
  <c r="E2" i="11" l="1"/>
  <c r="D12" i="2"/>
  <c r="B10" i="2"/>
  <c r="B15" i="2"/>
  <c r="B29" i="2"/>
  <c r="B14" i="2"/>
  <c r="B2" i="2"/>
  <c r="B31" i="2"/>
  <c r="B21" i="2"/>
  <c r="B19" i="2"/>
  <c r="I3" i="22"/>
  <c r="B11" i="2"/>
  <c r="B24" i="2"/>
  <c r="B32" i="2"/>
  <c r="B22" i="2"/>
  <c r="B26" i="2"/>
  <c r="B17" i="2"/>
  <c r="B23" i="2"/>
  <c r="B18" i="2"/>
  <c r="B34" i="2"/>
  <c r="B30" i="2"/>
  <c r="B8" i="11"/>
  <c r="B10" i="11"/>
  <c r="B12" i="11"/>
  <c r="G76" i="22"/>
  <c r="G3" i="22" s="1"/>
  <c r="I12" i="2"/>
  <c r="E12" i="2"/>
  <c r="B8" i="2"/>
  <c r="B5" i="11"/>
  <c r="I2" i="11"/>
  <c r="B6" i="11"/>
  <c r="B3" i="11"/>
  <c r="B7" i="11"/>
  <c r="B2" i="11" l="1"/>
  <c r="B12" i="2"/>
  <c r="C14" i="2" s="1"/>
  <c r="C2" i="2" l="1"/>
  <c r="C2" i="11"/>
  <c r="C9" i="11"/>
  <c r="C13" i="11"/>
  <c r="C14" i="11"/>
  <c r="C4" i="11"/>
  <c r="C11" i="11"/>
  <c r="C3" i="11"/>
  <c r="C12" i="11"/>
  <c r="C6" i="11"/>
  <c r="C8" i="11"/>
  <c r="C5" i="11"/>
  <c r="C10" i="11"/>
  <c r="C7" i="11"/>
  <c r="C15" i="2"/>
  <c r="C33" i="2"/>
  <c r="C34" i="2"/>
  <c r="C18" i="2"/>
  <c r="C5" i="2"/>
  <c r="C16" i="2"/>
  <c r="C3" i="2"/>
  <c r="C13" i="2"/>
  <c r="C17" i="2"/>
  <c r="C27" i="2"/>
  <c r="C8" i="2"/>
  <c r="C10" i="2"/>
  <c r="C25" i="2"/>
  <c r="C7" i="2"/>
  <c r="C6" i="2"/>
  <c r="C28" i="2"/>
  <c r="C32" i="2"/>
  <c r="C29" i="2"/>
  <c r="C11" i="2"/>
  <c r="C9" i="2"/>
  <c r="C31" i="2"/>
  <c r="C20" i="2"/>
  <c r="C30" i="2"/>
  <c r="C4" i="2"/>
  <c r="C26" i="2"/>
  <c r="C19" i="2"/>
  <c r="C12" i="2"/>
  <c r="C23" i="2"/>
  <c r="C24" i="2"/>
  <c r="C21" i="2"/>
  <c r="C22" i="2"/>
</calcChain>
</file>

<file path=xl/sharedStrings.xml><?xml version="1.0" encoding="utf-8"?>
<sst xmlns="http://schemas.openxmlformats.org/spreadsheetml/2006/main" count="8042" uniqueCount="721">
  <si>
    <t>Métrica de Justicia Abierta</t>
  </si>
  <si>
    <t>NO</t>
  </si>
  <si>
    <t>SO</t>
  </si>
  <si>
    <t>TIPO</t>
  </si>
  <si>
    <t>EDO</t>
  </si>
  <si>
    <t>NUCLEAR</t>
  </si>
  <si>
    <t>NUCLEAR_Calculo</t>
  </si>
  <si>
    <t>MJA_Total</t>
  </si>
  <si>
    <t>MJA_Inst</t>
  </si>
  <si>
    <t>MJA_Ciud</t>
  </si>
  <si>
    <t>MJA_T</t>
  </si>
  <si>
    <t>MJA_T_Inst</t>
  </si>
  <si>
    <t>MJA_T_Inst_1_Ta</t>
  </si>
  <si>
    <t>MJA_1_1</t>
  </si>
  <si>
    <t>MJA_1_2</t>
  </si>
  <si>
    <t>MJA_1_3</t>
  </si>
  <si>
    <t>MJA_1_3_a</t>
  </si>
  <si>
    <t>MJA_1_3_b</t>
  </si>
  <si>
    <t>MJA_1_4</t>
  </si>
  <si>
    <t>MJA_1_4_a</t>
  </si>
  <si>
    <t>MJA_1_4_b</t>
  </si>
  <si>
    <t>MJA_1_5</t>
  </si>
  <si>
    <t>MJA_1_6</t>
  </si>
  <si>
    <t>MJA_1_7</t>
  </si>
  <si>
    <t>MJA_T_Ciud</t>
  </si>
  <si>
    <t>MJA_T_Ciud_2_Tp</t>
  </si>
  <si>
    <t>MJA_2_1</t>
  </si>
  <si>
    <t>MJA_2_1_a</t>
  </si>
  <si>
    <t>MJA_2_1_b</t>
  </si>
  <si>
    <t>MJA_2_2</t>
  </si>
  <si>
    <t>MJA_2_2_a</t>
  </si>
  <si>
    <t>MJA_2_2_b</t>
  </si>
  <si>
    <t>MJA_2_3</t>
  </si>
  <si>
    <t>MJA_2_3_a</t>
  </si>
  <si>
    <t>MJA_2_3_b</t>
  </si>
  <si>
    <t>MJA_P</t>
  </si>
  <si>
    <t>MJA_P_Inst</t>
  </si>
  <si>
    <t>MJA_P_Inst_3_Pac</t>
  </si>
  <si>
    <t>MJA_3_1</t>
  </si>
  <si>
    <t>MJA_3_1_a</t>
  </si>
  <si>
    <t>MJA_3_1_b</t>
  </si>
  <si>
    <t>MJA_3_2</t>
  </si>
  <si>
    <t>MJA_P_Ciud</t>
  </si>
  <si>
    <t>MJA_P_Ciud_4_Jsd</t>
  </si>
  <si>
    <t>MJA_4_1</t>
  </si>
  <si>
    <t>MJA_4_2</t>
  </si>
  <si>
    <t>MJA_4_3</t>
  </si>
  <si>
    <t>MJA_4_4</t>
  </si>
  <si>
    <t>MJA_C</t>
  </si>
  <si>
    <t>MJA_C_Inst</t>
  </si>
  <si>
    <t>MJA_C_Inst_5_Ja</t>
  </si>
  <si>
    <t>MJA_5_1</t>
  </si>
  <si>
    <t>MJA_5_2</t>
  </si>
  <si>
    <t>MJA_5_3</t>
  </si>
  <si>
    <t>MJA_C_Ciud</t>
  </si>
  <si>
    <t>MJA_C_Ciud_6_Cc</t>
  </si>
  <si>
    <t>MJA_6_1</t>
  </si>
  <si>
    <t>MJA_6_2</t>
  </si>
  <si>
    <t>MJA_6_3</t>
  </si>
  <si>
    <t>MJA_RC</t>
  </si>
  <si>
    <t>MJA_RC_Inst</t>
  </si>
  <si>
    <t>MJA_RC_Inst_7_Rp</t>
  </si>
  <si>
    <t>MJA_7_1</t>
  </si>
  <si>
    <t>MJA_7_2</t>
  </si>
  <si>
    <t>MJA_7_3</t>
  </si>
  <si>
    <t>MJA_7_4</t>
  </si>
  <si>
    <t>MJA_7_5</t>
  </si>
  <si>
    <t>MJA_7_6</t>
  </si>
  <si>
    <t>MJA_RC_Inst_8_Ar</t>
  </si>
  <si>
    <t>MJA_8_1</t>
  </si>
  <si>
    <t>MJA_8_2</t>
  </si>
  <si>
    <t>MJA_8_3</t>
  </si>
  <si>
    <t>MJA_8_4</t>
  </si>
  <si>
    <t>MJA_8_5</t>
  </si>
  <si>
    <t>MJA_8_6</t>
  </si>
  <si>
    <t>MJA_RC_Ciud</t>
  </si>
  <si>
    <t>MJA_RC_Ciud_9_Cp</t>
  </si>
  <si>
    <t>MJA_9_1</t>
  </si>
  <si>
    <t>MJA_9_2</t>
  </si>
  <si>
    <t>MJA_9_3</t>
  </si>
  <si>
    <t>MJA_9_4</t>
  </si>
  <si>
    <t>MJA_RC_Ciud_10_Ma</t>
  </si>
  <si>
    <t>MJA_10_1</t>
  </si>
  <si>
    <t>MJA_10_1_a</t>
  </si>
  <si>
    <t>MJA_10_1_b</t>
  </si>
  <si>
    <t>MJA_10_2</t>
  </si>
  <si>
    <t>MJA_10_2_a</t>
  </si>
  <si>
    <t>MJA_10_2_b</t>
  </si>
  <si>
    <t>MJA_10_3</t>
  </si>
  <si>
    <t>MJA_10_4</t>
  </si>
  <si>
    <t>Número consecutivo</t>
  </si>
  <si>
    <t>Nombre del sujeto obligado</t>
  </si>
  <si>
    <t>Tipo de sujeto obligado</t>
  </si>
  <si>
    <t>Estado</t>
  </si>
  <si>
    <t>SO que forman parte del núcleo de instituciones cada estado</t>
  </si>
  <si>
    <t>Puntaje total</t>
  </si>
  <si>
    <t>Justicia Abierta desde la perspectiva institucional</t>
  </si>
  <si>
    <t>Justicia Abierta desde la perspectiva ciudadana</t>
  </si>
  <si>
    <t>Dimensión transparencia</t>
  </si>
  <si>
    <t>Transparencia desde la perspectiva institucional</t>
  </si>
  <si>
    <t>1. Transparencia activa</t>
  </si>
  <si>
    <t>1.1. Publicación de todas las obligaciones comunes dispuestas en el artículo 70 de la LGTAIP.</t>
  </si>
  <si>
    <t xml:space="preserve">1.2. Publicación de todas las sentencias definitivas, laudos (procesos jurisdiccionales) o resoluciones definitivas administrativas que ponen fin a los juicios o procedimientos dictados por los Tribunales Judiciales, Administrativos o del Trabajo (fr. II del art. 73 de la LGTAIP). </t>
  </si>
  <si>
    <t xml:space="preserve">1.3. Publicación de las recomendaciones que recibió el sujeto obligado de las Comisiones de Derechos Humanos en casos de violaciones a los derechos humanos y, en el caso de las Comisiones de Derechos Humanos, la publicación de todas las recomendaciones que han emitido (fr. XXXV, del art. 70 de la LGTAIP). </t>
  </si>
  <si>
    <t xml:space="preserve">1.3.a Disponibildad de las recomendaciones que recibió el sujeto obligado de las Comisiones de Derechos Humanos en casos de violaciones a los derechos humanos y, en el caso de las Comisiones de Derechos Humanos, la publicación de todas las recomendaciones que han emitido (fr. XXXV, del art. 70 de la LGTAIP). </t>
  </si>
  <si>
    <t xml:space="preserve">1.3.b Accesibilidad de las recomendaciones que recibió el sujeto obligado de las Comisiones de Derechos Humanos en casos de violaciones a los derechos humanos y, en el caso de las Comisiones de Derechos Humanos, la publicación de todas las recomendaciones que han emitido (fr. XXXV, del art. 70 de la LGTAIP). </t>
  </si>
  <si>
    <t>1.4. Publicación de los mecanismos de participación social con los que cuenta la institución (fr. XXXVII del art. 70 de la LGTAIP).</t>
  </si>
  <si>
    <t>1.4.a Disponibilidad de los mecanismos de participación social con los que cuenta la institución (fr. XXXVII del art. 70 de la LGTAIP).</t>
  </si>
  <si>
    <t>1.4.b Accesibilidad de los mecanismos de participación social con los que cuenta la institución (fr. XXXVII del art. 70 de la LGTAIP).</t>
  </si>
  <si>
    <t>1.5. Publicación del índice de expedientes clasificados como reservados (art. 102 de la LGTAIP).</t>
  </si>
  <si>
    <t>1.6. Actualización del índice de expedientes clasificados como reservados (art. 102 de la LGTAIP).</t>
  </si>
  <si>
    <t>1.7. Publicación de repositorios con estadística de los servicios prestados por el sujeto obligado (fr. XXX del art. 70 de la LGTAIP).</t>
  </si>
  <si>
    <t>Transparencia desde la perspectiva ciudadana</t>
  </si>
  <si>
    <t>2. Transparencia proactiva</t>
  </si>
  <si>
    <t>2.1. Uso de criterios de transparencia proactiva sobre los derechos que garantiza y protege la institución con respeto al debido proceso.</t>
  </si>
  <si>
    <t>2.1.a Disponibilidad de criterios de transparencia proactiva sobre los derechos que garantiza y protege la institución con respeto al debido proceso.</t>
  </si>
  <si>
    <t>2.1.b Accesibilidad de criterios de transparencia proactiva sobre los derechos que garantiza y protege la institución con respeto al debido proceso.</t>
  </si>
  <si>
    <t xml:space="preserve">2.2. Uso de criterios de transparencia proactiva de los mecanismos de coordinación interinstitucional con los que cuenta el sujeto obligado. </t>
  </si>
  <si>
    <t xml:space="preserve">2.2.a Disponiblidad de criterios de transparencia proactiva de los mecanismos de coordinación interinstitucional con los que cuenta el sujeto obligado. </t>
  </si>
  <si>
    <t xml:space="preserve">2.2.b Accesibilidad de criterios de transparencia proactiva de los mecanismos de coordinación interinstitucional con los que cuenta el sujeto obligado. </t>
  </si>
  <si>
    <t>2.3. Uso de los criterios de transparencia proactiva de los servicios que presta la institución (trámites y servicios, calidad de la información) de las fracciones XIX y XX del art. 70 de la LGTAIP.</t>
  </si>
  <si>
    <t>2.3.a Disponibilidad de los criterios de transparencia proactiva de los servicios que presta la institución (trámites y servicios, calidad de la información) de las fracciones XIX y XX del art. 70 de la LGTAIP.</t>
  </si>
  <si>
    <t>2.3.b Accesibilidad de los criterios de transparencia proactiva de los servicios que presta la institución (trámites y servicios, calidad de la información) de las fracciones XIX y XX del art. 70 de la LGTAIP.</t>
  </si>
  <si>
    <t>Dimensión participación</t>
  </si>
  <si>
    <t>Participación desde la perspectiva institucional</t>
  </si>
  <si>
    <t>3. Participación en apoyo ciudadano</t>
  </si>
  <si>
    <t>3.1. Existencia de servicios de justicia accesibles para las personas en situación de desigualdad estructural (mujeres en situación de violencia, niñas, niños y adolescentes, personas con discapacidad, personas indígenas, migrantes, personas LGBTIQ+).</t>
  </si>
  <si>
    <t>3.1.a Disponibilidad de servicios de justicia accesibles para las personas en situación de desigualdad estructural (mujeres en situación de violencia, niñas, niños y adolescentes, personas con discapacidad, personas indígenas, migrantes, personas LGBTIQ+).</t>
  </si>
  <si>
    <t>3.1.b Accesibilidad de servicios de justicia accesibles para las personas en situación de desigualdad estructural (mujeres en situación de violencia, niñas, niños y adolescentes, personas con discapacidad, personas indígenas, migrantes, personas LGBTIQ+).</t>
  </si>
  <si>
    <t xml:space="preserve">3.2. Existen programas de capacitación dirigidos a las personas servidoras públicas del sujeto obligado en materia de ciudadanización, control de la corrupción, responsabilidades administrativas y ética pública. </t>
  </si>
  <si>
    <t>Participación desde la perspectiva ciudadana</t>
  </si>
  <si>
    <t>4. Justicia digital</t>
  </si>
  <si>
    <t>4.1. Sus servicios digitales de justicia en línea ofrecen la posibilidad de iniciar un juicio y/o procedimiento, y/o queja, y/o denuncia en línea.</t>
  </si>
  <si>
    <t>4.2. Sus servicios digitales ofrecen la posibilidad de consultar el expediente íntegro (versiones públicas).</t>
  </si>
  <si>
    <t xml:space="preserve">4.3. Dispone de servicios digitales para el trámite de los servicios que ofrece el sujeto obligado. </t>
  </si>
  <si>
    <t xml:space="preserve">4.4. Uso de criterios de accesibilidad en los servicios digitales que ofrece el sujeto obligado. </t>
  </si>
  <si>
    <t>Dimensión colaboración</t>
  </si>
  <si>
    <t>Colaboración desde la perspectiva institucional</t>
  </si>
  <si>
    <t>5. Justicia alternativa</t>
  </si>
  <si>
    <t>5.1. Publicación del número total de asuntos por año en los que se inició el trámite de un mecanismo alternativo de solución de controversias (en sede judicial o extrajudicial).</t>
  </si>
  <si>
    <t>5.2. Publicación del número total de asuntos por año que concluyeron por mediación o conciliación en un mecanismo alternativo de solución de controversias (en sede judicial o extrajudicial).</t>
  </si>
  <si>
    <t>5.3. Publicación de estadística relevante por año de los mecanismos alternativos de solución de controversias (en sede judicial o extrajudicial).</t>
  </si>
  <si>
    <t>Colaboración desde la perspectiva ciudadana</t>
  </si>
  <si>
    <t>6. Canales e instrumentos de colaboración ciudadana</t>
  </si>
  <si>
    <t>6.1. Uso de mecanismos de retroalimentación ciudadana para el desarrollo de planes, programas, propuestas (encuestas, buzón de sugerencias, talleres, consultas) de las personas usuarias.</t>
  </si>
  <si>
    <t>6.2. Existencia de mecanismos de participación social en la formulación de programas y planes institucionales.</t>
  </si>
  <si>
    <t>6.3. Formaliza convenios con organizaciones de la sociedad civil o de la sociedad civil en general con el objetivo de optimizar sus funciones.</t>
  </si>
  <si>
    <t>Dimensión rendición de cuentas</t>
  </si>
  <si>
    <t>Rendición de cuentas desde la perspectiva institucional</t>
  </si>
  <si>
    <t>7. Responsabilidad pública</t>
  </si>
  <si>
    <t>7.1. Publicación de las declaraciones patrimoniales de los servidores públicos (fr. XII del art. 70 de la LGTAIP).</t>
  </si>
  <si>
    <t>7.2. Publicación del listado de personas servidoras públicas sancionadas. (fr. XVIII del art. 70 de la LGTAIP).</t>
  </si>
  <si>
    <t>7.3. Existencia de mecanismos públicos de verificación de perfiles idóneos en la evaluación, selección y designación de titulares de los sujetos obligados.</t>
  </si>
  <si>
    <t xml:space="preserve">7.4. El sujeto obligado cuenta con mecanismos para evaluar el desempeño o las decisiones de los órganos internos de control. </t>
  </si>
  <si>
    <t>7.5. El ciudadano cuenta con mecanismos para conocer las versiones públicas de las resoluciones de los órganos internos de control.</t>
  </si>
  <si>
    <t>7.6. Publicación de los resultados de las auditorías (fr. XXIV del artículo 70 de la LGTAIP).</t>
  </si>
  <si>
    <t>8. Archivos</t>
  </si>
  <si>
    <t>8.1. Cuenta con un sistema institucional de archivos en operaciones.</t>
  </si>
  <si>
    <t>8.2. Cuenta con un grupo interdisciplinario de archivos constituido.</t>
  </si>
  <si>
    <t>8.3. Existencia de herramientas de búsqueda del registro de datos e información de interés público.</t>
  </si>
  <si>
    <t>8.4. Existencia de cuadros de clasificación.</t>
  </si>
  <si>
    <t>8.5. Existencia de tabla de valoración documental.</t>
  </si>
  <si>
    <t>8.6. El grupo interdisciplinario dispone de reglas de operación.</t>
  </si>
  <si>
    <t>Rendición de cuentas desde la perspectiva ciudadana</t>
  </si>
  <si>
    <t>9. Compras</t>
  </si>
  <si>
    <t>9.1. Publicación del presupuesto asignado (fr. XXI, art. 70 de la LGTAIP).</t>
  </si>
  <si>
    <t>9.2. Publicación del ejercicio del gasto (fr. XXI del artículo 70 de la LGTAIP).</t>
  </si>
  <si>
    <t>9.3. Publicación de contratos para la adquisición de bienes y servicios (artículo 70, fr. XXVIII de la LGTAIP).</t>
  </si>
  <si>
    <t>9.4. El ciudadano puede tener información o acceso a estadística relevante de los contratos para la adquisición de bienes y servicios (adjudicaciones directas y licitaciones públicas).</t>
  </si>
  <si>
    <t>10. Mecanismos anticorrupción</t>
  </si>
  <si>
    <t>10.1. Existencia de mecanismos de denuncia por actos de corrupción.</t>
  </si>
  <si>
    <t>10.1.a Disponibilidad de mecanismos de denuncia por actos de corrupción.</t>
  </si>
  <si>
    <t>10.1.b Accesibilidad de mecanismos de denuncia por actos de corrupción.</t>
  </si>
  <si>
    <t>10.2. Cuenta con mecanismos internos para la atención de casos de violencia de género.</t>
  </si>
  <si>
    <t>10.2.a Disponiblidad de mecanismos internos para la atención de casos de violencia de género.</t>
  </si>
  <si>
    <t>10.2.b Operación de mecanismos internos para la atención de casos de violencia de género.</t>
  </si>
  <si>
    <t>10.3. Existencia de protocolos públicos de protección a denunciantes.</t>
  </si>
  <si>
    <t xml:space="preserve">10.4. Cuenta con mecanismos preventivos en materia de corrupción (por ejemplo, Comités de Ética, código de ética, o programa de gestión de riesgos de corrupción). </t>
  </si>
  <si>
    <t>-</t>
  </si>
  <si>
    <t>*Esta variable no se promedia por ser un componente de 1_3</t>
  </si>
  <si>
    <t>*Esta variable no se promedia por ser un componente de 1_4</t>
  </si>
  <si>
    <t>*Esta variable no se promedia por ser un componente de 2_1</t>
  </si>
  <si>
    <t>*Esta variable no se promedia por ser un componente de 2_2</t>
  </si>
  <si>
    <t>*Esta variable no se promedia por ser un componente de 2_3</t>
  </si>
  <si>
    <t>*Esta variable no se promedia por ser un componente de 3_1</t>
  </si>
  <si>
    <t>*Esta variable no se promedia por ser un componente de 10_1</t>
  </si>
  <si>
    <t>*Esta variable no se promedia por ser un componente de 10_2</t>
  </si>
  <si>
    <t>Suprema Corte de Justicia de la Nación</t>
  </si>
  <si>
    <t>TRIBUNALES SUPERIORES DE JUSTICIA</t>
  </si>
  <si>
    <t>Federación</t>
  </si>
  <si>
    <t>Si</t>
  </si>
  <si>
    <t>Especial</t>
  </si>
  <si>
    <t>Supremo Tribunal de Justicia del Estado de Aguascalientes</t>
  </si>
  <si>
    <t>Aguascalientes</t>
  </si>
  <si>
    <t>Poder Judicial del Estado de Baja California</t>
  </si>
  <si>
    <t>Baja California</t>
  </si>
  <si>
    <t>H. Tribunal Superior de Justicia del Estado de Baja California Sur</t>
  </si>
  <si>
    <t>Baja California Sur</t>
  </si>
  <si>
    <t>Tribunal Superior de Justicia del Estado de Campeche</t>
  </si>
  <si>
    <t>Campeche</t>
  </si>
  <si>
    <t>Tribunal Superior de Justicia - Consejo de la Judicatura</t>
  </si>
  <si>
    <t>Chiapas</t>
  </si>
  <si>
    <t>Tribunal Superior de Justicia del Estado de Chihuahua</t>
  </si>
  <si>
    <t>Chihuahua</t>
  </si>
  <si>
    <t>Tribunal Superior de Justicia de la Ciudad de México</t>
  </si>
  <si>
    <t>Ciudad de México</t>
  </si>
  <si>
    <t>Poder Judicial del Estado</t>
  </si>
  <si>
    <t>Coahuila de Zaragoza</t>
  </si>
  <si>
    <t>Supremo Tribunal de Justicia del Estado</t>
  </si>
  <si>
    <t>Colima</t>
  </si>
  <si>
    <t>Tribunal Superior de Justicia del Estado de Durango</t>
  </si>
  <si>
    <t>Durango</t>
  </si>
  <si>
    <t>Poder Judicial</t>
  </si>
  <si>
    <t>México</t>
  </si>
  <si>
    <t>Poder Judicial del Estado de Guanajuato</t>
  </si>
  <si>
    <t>Guanajuato</t>
  </si>
  <si>
    <t>Tribunal Superior de Justicia del Estado de Guerrero</t>
  </si>
  <si>
    <t>Guerrero</t>
  </si>
  <si>
    <t>Poder Judicial del Estado de Hidalgo</t>
  </si>
  <si>
    <t>Hidalgo</t>
  </si>
  <si>
    <t>Supremo Tribunal de Justicia del Estado de Jalisco</t>
  </si>
  <si>
    <t>Jalisco</t>
  </si>
  <si>
    <t>Poder Judicial del Estado de Michoacán</t>
  </si>
  <si>
    <t>Michoacán de Ocampo</t>
  </si>
  <si>
    <t>Tribunal Superior de Justicia</t>
  </si>
  <si>
    <t>Morelos</t>
  </si>
  <si>
    <t>Poder Judicial del Estado de Nayarit</t>
  </si>
  <si>
    <t>Nayarit</t>
  </si>
  <si>
    <t>Tribunal Superior de Justicia del Estado</t>
  </si>
  <si>
    <t>Oaxaca</t>
  </si>
  <si>
    <t>Poder Judicial del Estado de Puebla</t>
  </si>
  <si>
    <t>Puebla</t>
  </si>
  <si>
    <t>Poder Judicial del Estado de Querétaro</t>
  </si>
  <si>
    <t>Querétaro</t>
  </si>
  <si>
    <t>Quintana Roo</t>
  </si>
  <si>
    <t>Poder Judicial del Estado de San Luis Potosí</t>
  </si>
  <si>
    <t>San Luis Potosí</t>
  </si>
  <si>
    <t>Supremo Tribunal de Justicia del Estado de Sinaloa</t>
  </si>
  <si>
    <t>Sinaloa</t>
  </si>
  <si>
    <t>Supremo Tribunal de Justicia del Estado de Sonora</t>
  </si>
  <si>
    <t>Sonora</t>
  </si>
  <si>
    <t>Tabasco</t>
  </si>
  <si>
    <t>Poder Judicial del Estado de Tamaulipas</t>
  </si>
  <si>
    <t>Tamaulipas</t>
  </si>
  <si>
    <t>Tribunal Superior de Justicia del Estado / Consejo de la Judicatura</t>
  </si>
  <si>
    <t>Tlaxcala</t>
  </si>
  <si>
    <t>Poder Judicial del Estado de Veracruz</t>
  </si>
  <si>
    <t>Veracruz</t>
  </si>
  <si>
    <t>Tribunal Superior de Justicia del Estado de Yucatán</t>
  </si>
  <si>
    <t>Yucatán</t>
  </si>
  <si>
    <t>Tribunal Superior de Justicia del Estado de Zacatecas</t>
  </si>
  <si>
    <t>Zacatecas</t>
  </si>
  <si>
    <t>Consejo de la Judicatura Federal</t>
  </si>
  <si>
    <t>CONSEJOS DE LA JUDICATURA</t>
  </si>
  <si>
    <t>Consejo de la Judicatura de la Ciudad de México</t>
  </si>
  <si>
    <t>Consejo de la Judicatura del Estado de Jalisco</t>
  </si>
  <si>
    <t>Consejo de la Judicatura</t>
  </si>
  <si>
    <t>Nuevo León</t>
  </si>
  <si>
    <t>Consejo de la Judicatura del Estado de Yucatán</t>
  </si>
  <si>
    <t>Tribunal Electoral del Poder Judicial de la Federación</t>
  </si>
  <si>
    <t>TRIBUNALES ELECTORALES</t>
  </si>
  <si>
    <t>EspecialFed1</t>
  </si>
  <si>
    <t>Tribunal Electoral del Estado de Aguascalientes</t>
  </si>
  <si>
    <t>Tribunal de Justicia Electoral del Estado de Baja California</t>
  </si>
  <si>
    <t>Tribunal Estatal Electoral de Baja California Sur</t>
  </si>
  <si>
    <t>Tribunal Electoral del Estado de Campeche</t>
  </si>
  <si>
    <t>Tribunal Electoral del Estado de Chiapas</t>
  </si>
  <si>
    <t>Tribunal Estatal Electoral</t>
  </si>
  <si>
    <t>Tribunal Electoral de la Ciudad de México</t>
  </si>
  <si>
    <t>EspecialCd1</t>
  </si>
  <si>
    <t>Tribunal Electoral de Coahuila</t>
  </si>
  <si>
    <t>Tribunal Electoral del Estado</t>
  </si>
  <si>
    <t>Tribunal Electoral del Estado de Durango</t>
  </si>
  <si>
    <t>Tribunal Electoral del Estado de México</t>
  </si>
  <si>
    <t>Tribunal Electoral del Estado de Guanajuato</t>
  </si>
  <si>
    <t>Tribunal Electoral del Estado de Guerrero</t>
  </si>
  <si>
    <t>Tribunal Electoral del Estado de Hidalgo</t>
  </si>
  <si>
    <t>Tribunal Electoral del Estado de Jalisco</t>
  </si>
  <si>
    <t>EspecialJal1</t>
  </si>
  <si>
    <t>Tribunal Electoral del Estado de Michoacán</t>
  </si>
  <si>
    <t>Tribunal Electoral del Estado de Morelos</t>
  </si>
  <si>
    <t>Tribunal Estatal Electoral de Nayarit</t>
  </si>
  <si>
    <t>Tribunal Electoral del Estado de Oaxaca</t>
  </si>
  <si>
    <t>Tribunal Electoral del Estado de Puebla</t>
  </si>
  <si>
    <t>Tribunal Electoral del Estado de Querétaro</t>
  </si>
  <si>
    <t>Tribunal Electoral de Quintana Roo</t>
  </si>
  <si>
    <t>Tribunal Electoral del Estado de San Luis Potosí</t>
  </si>
  <si>
    <t>Tribunal Electoral del Estado de Sinaloa</t>
  </si>
  <si>
    <t>Tribunal Estatal Electoral del Estado de Sonora</t>
  </si>
  <si>
    <t>Tribunal Electoral de Tabasco</t>
  </si>
  <si>
    <t>Tribunal Electoral de Tamaulipas</t>
  </si>
  <si>
    <t>Tribunal Electoral de Tlaxcala</t>
  </si>
  <si>
    <t>Tribunal Electoral del Estado de Yucatán</t>
  </si>
  <si>
    <t>EspecialYuc1</t>
  </si>
  <si>
    <t>Tribunal de Justicia Electoral del Estado de Zacatecas</t>
  </si>
  <si>
    <t>Tribunal Federal de Conciliación y Arbitraje</t>
  </si>
  <si>
    <t>TRIBUNALES LABORALES</t>
  </si>
  <si>
    <t>No</t>
  </si>
  <si>
    <t>Tribunal Estatal de Conciliación y Arbitraje</t>
  </si>
  <si>
    <t>Tribunal de Conciliación y Arbitraje del Estado de Guerrero</t>
  </si>
  <si>
    <t>Tribunal de Arbitraje y Escalafón del Estado de Jalisco</t>
  </si>
  <si>
    <t>Tribunal de Conciliación y Arbitraje del Estado</t>
  </si>
  <si>
    <t>Tribunal de Conciliación y Arbitraje del Estado de Tlaxcala</t>
  </si>
  <si>
    <t>Tribunal de Conciliación y Arbitraje para los Trabajadores al Servicio del Estado de Yucatán</t>
  </si>
  <si>
    <t>Tribunal Federal de Justicia Administrativa</t>
  </si>
  <si>
    <t>TRIBUNALES DE JUSTICIA ADMINISTRATIVA</t>
  </si>
  <si>
    <t>EspecialFed2</t>
  </si>
  <si>
    <t>Tribunal Estatal de Justicia Administrativa del Estado de Baja California</t>
  </si>
  <si>
    <t>Tribunal de Justicia Administrativa del Estado de Baja California Sur</t>
  </si>
  <si>
    <t>Tribunal de Justicia Administrativa del Estado de Campeche</t>
  </si>
  <si>
    <t>Tribunal Administrativo del Poder Judicial del Estado de Chiapas</t>
  </si>
  <si>
    <t>Tribunal Estatal de Justicia Administrativa</t>
  </si>
  <si>
    <t>Tribunal de Justicia Administrativa de la Ciudad de México</t>
  </si>
  <si>
    <t>EspecialCd2</t>
  </si>
  <si>
    <t>Tribunal de Justicia Administrativa</t>
  </si>
  <si>
    <t>Tribunal de Justicia Administrativa del Estado de Colima</t>
  </si>
  <si>
    <t>Tribunal de Justicia Administrativa del Estado de Durango</t>
  </si>
  <si>
    <t>Tribunal de Justicia Administrativa del Estado de México</t>
  </si>
  <si>
    <t>Tribunal de Justicia Administrativa del Estado de Guerrero</t>
  </si>
  <si>
    <t>Tribunal de Justicia Administrativa del Estado de Jalisco</t>
  </si>
  <si>
    <t>EspecialJal2</t>
  </si>
  <si>
    <t>Tribunal de Justicia Administrativa de Michoacán de Ocampo</t>
  </si>
  <si>
    <t>Tribunal de Justicia Administrativa del Estado de Morelos</t>
  </si>
  <si>
    <t>Tribunal de Justicia Administrativa de Nayarit</t>
  </si>
  <si>
    <t>Tribunal de Justicia Administrativa del Estado de Oaxaca</t>
  </si>
  <si>
    <t>Tribunal de Justicia Administrativa del Estado de Puebla</t>
  </si>
  <si>
    <t>Tribunal de Justicia Administrativa del Estado de Querétaro</t>
  </si>
  <si>
    <t>Tribunal de Justicia Administrativa del Estado de Quintana Roo</t>
  </si>
  <si>
    <t>Tribunal Estatal de Justicia Administrativa de San Luis Potosí</t>
  </si>
  <si>
    <t>Tribunal de Justicia Administrativa del Estado de Sinaloa</t>
  </si>
  <si>
    <t>Tribunal de Justicia Administrativa en el Estado de Sonora</t>
  </si>
  <si>
    <t>Tribunal de Justicia Administrativa del Estado de Tabasco</t>
  </si>
  <si>
    <t>Tribunal de Justicia Administrativa del Estado de Tamaulipas</t>
  </si>
  <si>
    <t>Tribunal de Justicia Administrativa del Estado de Tlaxcala</t>
  </si>
  <si>
    <t>Tribunal de Justicia Administrativa del Estado de Yucatán</t>
  </si>
  <si>
    <t>EspecialYuc2</t>
  </si>
  <si>
    <t>Tribunal de Justicia Administrativa del Estado de Zacatecas</t>
  </si>
  <si>
    <t>Instituto de Justicia Alternativa</t>
  </si>
  <si>
    <t>INSTANCIAS DE JUSTICIA ALTERNATIVA</t>
  </si>
  <si>
    <t>Centro de Conciliación Laboral del Estado de Aguascalientes</t>
  </si>
  <si>
    <t>Junta Local de Conciliación y Arbitraje</t>
  </si>
  <si>
    <t>Junta Local de Conciliación y Arbitraje del Estado de Campeche</t>
  </si>
  <si>
    <t>Junta Local de Conciliación y Arbitraje de la Ciudad de México</t>
  </si>
  <si>
    <t>Centro de Conciliación Laboral del Estado de Colima</t>
  </si>
  <si>
    <t>Centro de Conciliación Laboral del Estado de Durango</t>
  </si>
  <si>
    <t>Junta Local de Conciliación y Arbitraje del Estado de Puebla</t>
  </si>
  <si>
    <t>Centro de Conciliación Laboral del Estado de Tabasco</t>
  </si>
  <si>
    <t>Centro de Conciliación Laboral del Estado de Zacatecas</t>
  </si>
  <si>
    <t>Comisión Nacional de Los Derechos Humanos</t>
  </si>
  <si>
    <t>COMISIONES DE DH</t>
  </si>
  <si>
    <t>EspecialFed3</t>
  </si>
  <si>
    <t>Comisión de Derechos Humanos del Estado de Aguascalientes</t>
  </si>
  <si>
    <t>Comisión Estatal de Los Derechos Humanos de Baja California</t>
  </si>
  <si>
    <t>Comisión Estatal de Derechos Humanos de Baja California Sur</t>
  </si>
  <si>
    <t>Comisión de Derechos Humanos del Estado de Campeche</t>
  </si>
  <si>
    <t>Comisión Estatal de Los Derechos Humanos</t>
  </si>
  <si>
    <t>Comisión de Derechos Humanos de la Ciudad de México</t>
  </si>
  <si>
    <t>EspecialCd3</t>
  </si>
  <si>
    <t>Comisión de Derechos Humanos del Estado de Coahuila</t>
  </si>
  <si>
    <t>Comisión de Derechos Humanos del Estado de Colima</t>
  </si>
  <si>
    <t>Comisión Estatal de Derechos Humanos</t>
  </si>
  <si>
    <t>Comisión de Derechos Humanos del Estado de México</t>
  </si>
  <si>
    <t>Procuraduría de Los Derechos Humanos del Estado de Guanajuato</t>
  </si>
  <si>
    <t>Comisión de Los Derechos Humanos del Estado de Guerrero</t>
  </si>
  <si>
    <t>Comisión de Derechos Humanos del Estado de Hidalgo</t>
  </si>
  <si>
    <t>Comisión Estatal de Derechos Humanos de Jalisco</t>
  </si>
  <si>
    <t>EspecialJal3</t>
  </si>
  <si>
    <t>Comisión Estatal de Los Derechos Humanos, Michoacán</t>
  </si>
  <si>
    <t>Comisión de Derechos Humanos del Estado de Morelos</t>
  </si>
  <si>
    <t>Comisión de Defensa de Los Derechos Humanos para el Estado de Nayarit</t>
  </si>
  <si>
    <t>Defensoría de Los Derechos Humanos del Pueblo de Oaxaca</t>
  </si>
  <si>
    <t>Comisión de Derechos Humanos del Estado de Puebla</t>
  </si>
  <si>
    <t>Defensoría de Los Derechos Humanos de Querétaro</t>
  </si>
  <si>
    <t>Comisión de Los Derechos Humanos del Estado de Quintana Roo</t>
  </si>
  <si>
    <t>Comisión Estatal de Derechos Humanos de San Luis Potosí</t>
  </si>
  <si>
    <t>Oa00100-Comisión Estatal de los Derechos Humanos</t>
  </si>
  <si>
    <t>Comisión Estatal de Derechos Humanos del Estado de Sonora</t>
  </si>
  <si>
    <t>Comisión de Derechos Humanos del Estado de Tamaulipas</t>
  </si>
  <si>
    <t>Comisión de Derechos Humanos</t>
  </si>
  <si>
    <t>EspecialYuc3</t>
  </si>
  <si>
    <t>Comisión de Derechos Humanos del Estado de Zacatecas</t>
  </si>
  <si>
    <t>Centro de Justicia para Las Mujeres del Estado de Baja California</t>
  </si>
  <si>
    <t>CENTROS DE JUSTICIA PARA MUJERES</t>
  </si>
  <si>
    <t>Centro de Justicia y Empoderamiento para Las Mujeres</t>
  </si>
  <si>
    <t>Centro de Justicia para Mujeres del Estado de San Luis Potosí</t>
  </si>
  <si>
    <t>Centro de Justicia para Las Mujeres del Estado de Veracruz</t>
  </si>
  <si>
    <t>Comisión Ejecutiva de Atención a Víctimas</t>
  </si>
  <si>
    <t>INSTANCIAS DE ATENCIÓN A VÍCTIMAS</t>
  </si>
  <si>
    <t>Comisión Ejecutiva Estatal de Atención a Víctimas</t>
  </si>
  <si>
    <t>Comisión Ejecutiva de Atención a Víctimas de la Ciudad de México</t>
  </si>
  <si>
    <t>Comisión Estatal de Atención a Víctimas</t>
  </si>
  <si>
    <t>Comisión Ejecutiva Estatal de Atención a Víctimas del Estado de Durango</t>
  </si>
  <si>
    <t>Comisión Ejecutiva Estatal de Atención a Víctimas del Estado de Guerrero</t>
  </si>
  <si>
    <t>Comisión Ejecutiva de Atención y Reparación a Víctimas del Estado de Morelos</t>
  </si>
  <si>
    <t>Comisión Estatal de Atención Integral a Víctimas del Estado de Nayarit</t>
  </si>
  <si>
    <t>Comisión Ejecutiva de Atención a Víctimas del Estado de Quintana Roo</t>
  </si>
  <si>
    <t>Comisión Ejecutiva Estatal de Atención a Víctimas del Estado de Sonora</t>
  </si>
  <si>
    <t>Comisión Ejecutiva Estatal para la Atención Integral a Víctimas</t>
  </si>
  <si>
    <t>Secretaría Técnica del Consejo de Coordinación para la Implementación del Sistema de Justicia Penal</t>
  </si>
  <si>
    <t>INSTANCIAS FEDERALES Y ESTATALES IMPLEMENTADORAS DEL SISTEMA DE JUSTICIA PENAL</t>
  </si>
  <si>
    <t>Secretaria Ejecutiva de la Comisión de Consolidación, Evaluación y Seguimiento del Sistema de Justicia Penal</t>
  </si>
  <si>
    <t>Fideicomiso de Administración y Medio de Pago Denominado "Nuevo Sistema de Justicia Penal y Juicios Orales del Estado de Jalisco"</t>
  </si>
  <si>
    <t>Fideicomiso Justicia Penal Yucatán</t>
  </si>
  <si>
    <t>Procuraduría Federal de Protección al Ambiente</t>
  </si>
  <si>
    <t>PROCURADURÍAS ESPECIALIZADAS</t>
  </si>
  <si>
    <t>Procuraduría Estatal de Protección al Ambiente</t>
  </si>
  <si>
    <t>Procuraduría Ambiental del Estado de Chiapas</t>
  </si>
  <si>
    <t>Procuraduría Ambiental y del Ordenamiento Territorial de la Ciudad de México</t>
  </si>
  <si>
    <t>Procuraduría de Protección al Ambiente del Estado de México</t>
  </si>
  <si>
    <t>Procuraduría de Protección Ambiental</t>
  </si>
  <si>
    <t>Procuraduría de Protección al Ambiente de Michoacán de Ocampo</t>
  </si>
  <si>
    <t>Procuraduría Estatal de Protección al Medio Ambiente y Desarrollo Urbano</t>
  </si>
  <si>
    <t>Procuraduría de Protección al Ambiente</t>
  </si>
  <si>
    <t>Procuraduría Ambiental del Estado de Sonora</t>
  </si>
  <si>
    <t>Procuraduría Estatal de Protección del Medio Ambiente</t>
  </si>
  <si>
    <t>Prevención y Readaptación Social</t>
  </si>
  <si>
    <t>INSTANCIAS COORDINADORAS DEL SISTEMA PENITENCIARIO</t>
  </si>
  <si>
    <t>Comisión Estatal del Sistema Penitenciario de Baja California</t>
  </si>
  <si>
    <t>Coordinación del Sistema Penitenciario del Estado de Michoacán de Ocampo</t>
  </si>
  <si>
    <t>Comisión Estatal del Sistema Penitenciario de Querétaro</t>
  </si>
  <si>
    <t>Patronato de Asistencia para la Reinserción Social en el Estado de Yucatán</t>
  </si>
  <si>
    <t>Fiscalía General de la República</t>
  </si>
  <si>
    <t>FISCALÍAS Y PROCURADURÍAS</t>
  </si>
  <si>
    <t>EspecialFed4</t>
  </si>
  <si>
    <t>Fiscalía General del Estado de Aguascalientes</t>
  </si>
  <si>
    <t>Fiscalía General del Estado de Baja California</t>
  </si>
  <si>
    <t>Procuraduría General de Justicia</t>
  </si>
  <si>
    <t>Fiscalía General del Estado de Campeche</t>
  </si>
  <si>
    <t>Fiscalía General de Justicia del Estado</t>
  </si>
  <si>
    <t>Fiscalía General del Estado de Chihuahua</t>
  </si>
  <si>
    <t>Fiscalía General de Justicia de la Ciudad de México</t>
  </si>
  <si>
    <t>EspecialCd4</t>
  </si>
  <si>
    <t>Fiscalía General de Justicia del Estado de Coahuila</t>
  </si>
  <si>
    <t>Fiscalía General del Estado de Colima</t>
  </si>
  <si>
    <t>Fiscalía General del Estado</t>
  </si>
  <si>
    <t>Fiscalía General de Justicia del Estado de México</t>
  </si>
  <si>
    <t>Fiscalía General del Estado de Guanajuato</t>
  </si>
  <si>
    <t>Fiscalía Estatal</t>
  </si>
  <si>
    <t>EspecialJal4</t>
  </si>
  <si>
    <t>Fiscalía General del Estado de Michoacán</t>
  </si>
  <si>
    <t>Fiscalía General del Estado de Morelos</t>
  </si>
  <si>
    <t>Fiscalía General</t>
  </si>
  <si>
    <t>Fiscalía General de Justicia del Estado de Nuevo León</t>
  </si>
  <si>
    <t>Fiscalía General del Estado de Oaxaca</t>
  </si>
  <si>
    <t>Fiscalía General del Estado de Querétaro</t>
  </si>
  <si>
    <t>Fiscalía General del Estado de San Luis Potosí</t>
  </si>
  <si>
    <t>Fiscalía General del Estado de Sinaloa</t>
  </si>
  <si>
    <t>Fiscalía General del Estado de Sonora</t>
  </si>
  <si>
    <t>Fiscalía General del Estado de Tabasco</t>
  </si>
  <si>
    <t>Fiscalía General de Justicia del Estado de Tamaulipas</t>
  </si>
  <si>
    <t>Fiscalía General del Estado de Veracruz</t>
  </si>
  <si>
    <t>Fiscalía General del Estado de Yucatán</t>
  </si>
  <si>
    <t>EspecialYuc4</t>
  </si>
  <si>
    <t xml:space="preserve"> </t>
  </si>
  <si>
    <t>Tipo</t>
  </si>
  <si>
    <t>Total</t>
  </si>
  <si>
    <t>Posición</t>
  </si>
  <si>
    <t>Perspectiva Institucional</t>
  </si>
  <si>
    <t>Perspectiva Ciudadana</t>
  </si>
  <si>
    <t>Dim. Transparencia</t>
  </si>
  <si>
    <t>Dim. Participación</t>
  </si>
  <si>
    <t>Dim. Colaboración</t>
  </si>
  <si>
    <t>Dim. Rendición de Cuentas</t>
  </si>
  <si>
    <t>Tribunales Superiores de Justicia</t>
  </si>
  <si>
    <t>Comisiones de DH</t>
  </si>
  <si>
    <t>Centros de Justicia para Mujeres</t>
  </si>
  <si>
    <t>Consejos de la Judicatura</t>
  </si>
  <si>
    <t>Fiscalías y Procuradurías</t>
  </si>
  <si>
    <t>Tribunales Electorales</t>
  </si>
  <si>
    <t>Procuradurías Especializadas</t>
  </si>
  <si>
    <t>Tribunales de Justicia Administrativa</t>
  </si>
  <si>
    <t>Instancias Coordinadoras del Sistema Penitenciario</t>
  </si>
  <si>
    <t>Instancias de Atención a Víctimas</t>
  </si>
  <si>
    <t>Instancias de Justicia Alternativa</t>
  </si>
  <si>
    <t>Tribunales Laborales</t>
  </si>
  <si>
    <t>Instancias Federales y Estatales Implementadoras del Sistema de Justicia Penal</t>
  </si>
  <si>
    <t>Ciudad de México*</t>
  </si>
  <si>
    <t>Federación*</t>
  </si>
  <si>
    <t>Jalisco*</t>
  </si>
  <si>
    <t>Nuevo León**</t>
  </si>
  <si>
    <t>Yucatán*</t>
  </si>
  <si>
    <t>NOTAS:</t>
  </si>
  <si>
    <t xml:space="preserve">El puntaje estatal se calcula con el promedio de cinco instituciones que forman el "núcleo" del ecosistema de justicia en los estados y en el ámbito federal. Estas instituciones son: Tribunal de Justicia Administrativa (TJA), Tribunal Electoral (TE), Comisión de Derechos Humanos (CDH), Fiscalías y Tribunal Superior de Justicia (TSJ) y/o Consejo de la Judicatura (CJ). </t>
  </si>
  <si>
    <t>*En la Ciudad de México, Jalisco, Yucatán y en el ámbito federal, los Tribunales Superiores de Justicia (TSJ) y los Consejos de la Judicatura (CJ) se reportan por separado, en tanto que en el resto de las entidades estas dos instituciones se reportan de forma conjunta bajo el sujeto obligado de los TSJ. Con el fin de homologar a nivel estatal, se promediaron sus puntajes a nivel dimensión para incluirlos en el cálculo del puntaje por estado. La fórmula para los cálculos de los tres estados y el ámbito federal es: (((CJ+TSJ)/2)+TE+TJA+CDH+Fiscalias)/5)</t>
  </si>
  <si>
    <t>**En el caso de Nuevo León, se calculó únicamente con la puntuación de: TJA, TE, CDH, Fiscalía y CJ. El TSJ del estado no fue medido (ver en la pestaña de Introducción las características para ser incluido en el universo).</t>
  </si>
  <si>
    <t>Guía de lectura de evidencias</t>
  </si>
  <si>
    <t>Tabla 1. Guía de numeración de las carpetas de evidencias</t>
  </si>
  <si>
    <t>Nombre de variable</t>
  </si>
  <si>
    <t>Numeración en carpeta de evidencias</t>
  </si>
  <si>
    <t>1.2. Publicación de todas las sentencias definitivas, laudos (procesos jurisdiccionales) o resoluciones definitivas administrativas que ponen fin al juicio o procedimiento dictados por tribunales judiciales, administrativos o del trabajo (fr. II del art. 73 de la LGTAIP).</t>
  </si>
  <si>
    <t>1.3. Publicación de las recomendaciones que recibió el sujeto obligado de las comisiones de Derechos Humanos en casos de violaciones a los Derechos Humanos (fr. XXXV) y, en el caso de las comisiones de Derechos Humanos, la publicación de todas las recomendaciones que han emitido.</t>
  </si>
  <si>
    <t>1.4. Publicación de los mecanismos de participación social con los que cuenta la institución de la fracción XXXVII del art. 70 de la LGTAIP.</t>
  </si>
  <si>
    <t>1.5. Publicación del índice de expedientes clasificados como reservados del artículo 102 LGTAIP.</t>
  </si>
  <si>
    <t>1.6. Actualización del índice de expedientes clasificados como reservados del artículo 102 LGTAIP.</t>
  </si>
  <si>
    <t>1.7. Publicación de repositorios con estadística de los servicios prestados por el sujeto obligado de la fracción XXX del art. 70 de la LGTAIP.</t>
  </si>
  <si>
    <t>2.2. Uso de criterios de transparencia proactiva de los mecanismos de coordinación interinstitucional con los que cuenta el sujeto obligado.</t>
  </si>
  <si>
    <t>2.3. Uso de criterios de transparencia proactiva de los servicios que presta la institución (trámites y servicios, calidad de la información) de las fracciones XIX y XX del art. 70 de la LGTAIP.</t>
  </si>
  <si>
    <t>3.1. Existencia de servicios de justicia accesibles para personas en situación de desigualdad estructural (mujeres en situación de violencia, niñas, niños y adolescentes, personas con discapacidad, personas indígenas, migrantes, personas LGBTIQ+).</t>
  </si>
  <si>
    <t>3.2. Existen programas de capacitación dirigida a las personas servidoras públicas del sujeto obligado en materia de ciudadanización, control de la corrupción, responsabilidades administrativas y ética pública.</t>
  </si>
  <si>
    <t xml:space="preserve">4.1. Ofrecen sus servicios digitales de justicia en línea la posibilidad de iniciar un juicio y/o procedimiento, y/o queja, y/o denuncia en línea. </t>
  </si>
  <si>
    <t xml:space="preserve">4.2. Ofrecen sus servicios digitales la posibilidad de consultar el expediente íntegro (versiones públicas). </t>
  </si>
  <si>
    <t>5.1. Publicación del número total de asuntos por año en los que se inició el trámite de un mecanismo alternativo de solución de controversias (en sede judicial o extrajudiciales).</t>
  </si>
  <si>
    <t>5.2. Publicación del número total de asuntos por año que concluyeron por mediación o conciliación en un mecanismo alternativo de solución de controversias (en sede judicial o extrajudiciales).</t>
  </si>
  <si>
    <t>5.3. Publicación de estadística relevante por año de los mecanismos alternativos de solución de controversias (en sede judicial o extrajudiciales).</t>
  </si>
  <si>
    <t>6.3. Formaliza convenios con organizaciones de la sociedad civil o la sociedad civil en general con el objetivo de optimizar sus funciones.</t>
  </si>
  <si>
    <t> 7.3. Existencia de mecanismos públicos de verificación de perfiles idóneos en la evaluación, selección y designaciones de titulares de sujetos obligados.</t>
  </si>
  <si>
    <t xml:space="preserve">7.4 El sujeto obligado cuenta con mecanismos para evaluar el desempeño o las decisiones de los órganos internos de control. </t>
  </si>
  <si>
    <t>7.5. El ciudadano cuenta con mecanismos para conocer versiones públicas de las resoluciones de los órganos internos de control.</t>
  </si>
  <si>
    <t>8.6. Dispone el grupo interdisciplinario de reglas de operación.</t>
  </si>
  <si>
    <t>9.4. El ciudadano puede tener información o acceso a estadística relevante de los contratos para la adquisición de bienes y servicios (adjudicaciones directas y licitaciones públicas)</t>
  </si>
  <si>
    <t>10.4. Cuenta con mecanismos preventivos en materia de corrupción (por ejemplo, comités de ética, código de ética, o programa de gestión de riesgos de corrupción).</t>
  </si>
  <si>
    <t>4.1. Ofrecen sus servicios digitales de justicia en línea la posibilidad de iniciar un juicio y/o procedimiento, y/o queja, y/o denuncia en línea.</t>
  </si>
  <si>
    <t>4.2. Ofrecen sus servicios digitales la posibilidad de consultar el expediente íntegro (versiones públicas).</t>
  </si>
  <si>
    <t>4.3. Dispone de servicios digitales para el trámite de los servicios que ofrece el sujeto obligado.</t>
  </si>
  <si>
    <t>4.4. Uso de criterios de accesibilidad en los servicios digitales que ofrece el sujeto obligado.</t>
  </si>
  <si>
    <t>7.3. Existencia de mecanismos públicos de verificación de perfiles idóneos en la evaluación, selección y designaciones de titulares de sujetos obligados.</t>
  </si>
  <si>
    <t>7.4 El sujeto obligado cuenta con mecanismos para evaluar el desempeño o las decisiones de los órganos internos de control.</t>
  </si>
  <si>
    <t>Esta fila indica la numeración de la variable en las carpetas de evidencias</t>
  </si>
  <si>
    <t>Suprema Corte de Justicia de la Nación (SCJN)</t>
  </si>
  <si>
    <t>No se encontró evidencia de cumplimiento</t>
  </si>
  <si>
    <t>Tribunal Superior de Justicia - Consejo de la Judicatura del estado de Chiapas</t>
  </si>
  <si>
    <t>Poder Judicial del Estado de Coahuila</t>
  </si>
  <si>
    <t xml:space="preserve">Tribunal Superior de Justicia del Estado de Durango </t>
  </si>
  <si>
    <t>Poder Judicial del Estado de México</t>
  </si>
  <si>
    <t>Tribunal Superior de Justicia del Estado de Morelos</t>
  </si>
  <si>
    <t>Trribunal Superior de Justicia del Estado de Oaxaca</t>
  </si>
  <si>
    <t>Poder Judicial del Estado de Quintana Roo</t>
  </si>
  <si>
    <t>Tribunal Superior de Justicia del Estado de Tabasco</t>
  </si>
  <si>
    <t>Tribunal Superior de Justicia del Estado de Tlaxcala / Consejo de la Judicatura</t>
  </si>
  <si>
    <t>Tribunal Superior de Justicia del Estado De Zacatecas</t>
  </si>
  <si>
    <t>Consejo de la Judicatura Federal (CJF)</t>
  </si>
  <si>
    <t xml:space="preserve">Consejo de la Judicatura del Estado de Nuevo León </t>
  </si>
  <si>
    <t>Tribunal Electoral del Poder Judicial de la Federación (TEPJF)</t>
  </si>
  <si>
    <t>Tribunal Estatal Electoral del Estado de Baja Californa Sur</t>
  </si>
  <si>
    <t xml:space="preserve">Tribunal Estatal Electoral de Chihuahua </t>
  </si>
  <si>
    <t>Tribunal Electoral del Estado de Colima</t>
  </si>
  <si>
    <t>Tribunal Electoral del Estado de Nuevo León</t>
  </si>
  <si>
    <t>Tribunal Electoral de San Luis Potosí</t>
  </si>
  <si>
    <t>Tribunal Electoral del Estado de Veracruz</t>
  </si>
  <si>
    <t>Tribunal Estatal de Conciliación y Arbitraje del Estado de México</t>
  </si>
  <si>
    <t>Tribunal de Conciliación y Arbitraje de San Luis Potosí</t>
  </si>
  <si>
    <t>Tribunal de Conciliación y Arbitraje para los Trabajadoes al Servicio del Estado de Yucatán</t>
  </si>
  <si>
    <t>Tribunal Federal de Justicia Administrativa (TFJA)</t>
  </si>
  <si>
    <t>Tribunal Estatal de Justicia Administrativa de Chihuahua</t>
  </si>
  <si>
    <t>Tribunal de Justicia Administrativa de Coahuila</t>
  </si>
  <si>
    <t>Tribunal de Justicia Administrativa de Guanajuato</t>
  </si>
  <si>
    <t>Tribunal de Justicia Administrativa de Nuevo León</t>
  </si>
  <si>
    <t>Tribunal de Justicia Administrativa del Estado de Quintata Roo</t>
  </si>
  <si>
    <t>Tribunal de Justicia Administrativa de San Luis Potosí</t>
  </si>
  <si>
    <t xml:space="preserve">Tribunal de Justicia Administrativa del Estado de Tamaulipas </t>
  </si>
  <si>
    <t xml:space="preserve">Tribunal de Justicia Administrativa del Estado de Tlaxcala </t>
  </si>
  <si>
    <t>Tribunal Estatal de Justicia Administrativa del Estado de Veracruz</t>
  </si>
  <si>
    <t>Instituto de Justicia Alternativa del Estado de Jalisco</t>
  </si>
  <si>
    <t>Junta Local de Conciliación y Arbitraje del Estado de Baja California Sur</t>
  </si>
  <si>
    <t>Junta Local de Conciliación y Arbitraje del Estado de Chiapas</t>
  </si>
  <si>
    <t>Junta Local de Conciliación y Arbitraje del Estado de Coahuila</t>
  </si>
  <si>
    <t>Junta Local de Conciliación y Arbitraje del Estado de Michoacán</t>
  </si>
  <si>
    <t>Junta Local de Conciliación y Arbitraje del Estado de Nuevo León</t>
  </si>
  <si>
    <t>Junta Local de Conciliación y Arbitraje del Estado de Oaxaca</t>
  </si>
  <si>
    <t>Junta Local de Conciliación y Arbitraje del Estado de Sinaloa</t>
  </si>
  <si>
    <t>Comisión Nacional de los Derechos Humanos (CNDH)</t>
  </si>
  <si>
    <t>Comisión Estatal de los Derechos Humanos de Baja California</t>
  </si>
  <si>
    <t>Comisión Estatal de los Derechos Humanos del Estado de Baja California Sur</t>
  </si>
  <si>
    <t>Comisión Estatal de los Derechos Humanos del Estado de Chiapas</t>
  </si>
  <si>
    <t>Comisión Estatal de los Derechos Humanos del Estado de Chihuahua</t>
  </si>
  <si>
    <t>Comisión de Derechos Humanos del Estado de Colima (CDH)</t>
  </si>
  <si>
    <t>Comisión Estatal de Derechos Humanos del Estado de Durango</t>
  </si>
  <si>
    <t>Procuraduría de los Derechos Humanos del Estado de Guanajuato</t>
  </si>
  <si>
    <t>Comisión de los Derechos Humanos del Estado de Guerrero (CDHEG)</t>
  </si>
  <si>
    <t>Comisión Estatal de los Derechos Humanos del Estado de Michoacán</t>
  </si>
  <si>
    <t>Comisión de Derechos Humanos del Estado de Morelos </t>
  </si>
  <si>
    <t>Comisión de Defensa de los Derechos Humanos para el Estado de Nayarit</t>
  </si>
  <si>
    <t>Comisión Estatal de Derechos Humanos del Estado de Nuevo León</t>
  </si>
  <si>
    <t>Defensoría de los Derechos Humanos del Pueblo de Oaxaca</t>
  </si>
  <si>
    <t>Defensoría de los Derechos Humanos de Querétaro</t>
  </si>
  <si>
    <t>Comisión de Derechos Humanos del Estado de Quintana Roo</t>
  </si>
  <si>
    <t>Comisión Estatal de los Derechos Humanos del Estado de Sinaloa</t>
  </si>
  <si>
    <t>Comisión Estatal de Derechos Humanos de Tabasco</t>
  </si>
  <si>
    <t>Comisión de Derechos Humanos del Estado de Tamaulipas (CODHET)</t>
  </si>
  <si>
    <t>Comisión Estatal de Derechos Humanos de Tlaxcala</t>
  </si>
  <si>
    <t>Comisión Estatal de Derechos Humanos de Veracruz</t>
  </si>
  <si>
    <t>Comisión de Derechos Humanos del Estado de Yucatán</t>
  </si>
  <si>
    <t>Centro de Justicia para las Mujeres del Estado de Baja California</t>
  </si>
  <si>
    <t>Centro de Justicia y Empoderamiento para las Mujeres del Estado de Coahuila</t>
  </si>
  <si>
    <t xml:space="preserve">Centro de Justicia para Mujeres del Estado de San Luis Potosí </t>
  </si>
  <si>
    <t>Centro de Justicia Para Las Mujeres del Estado de Veracruz</t>
  </si>
  <si>
    <t>Comisión Ejecutiva de Atención a Víctimas (CEAV)</t>
  </si>
  <si>
    <t>Comisión Ejecutiva Estatal de Atención a Victimas de Chiapas</t>
  </si>
  <si>
    <t>Comisión Estatal de Atención a Víctimas del Estdo de Coahuila</t>
  </si>
  <si>
    <t>Comisión Ejecutiva Estatal de Atención a Víctimas de Colima</t>
  </si>
  <si>
    <t>Comisión Ejecutiva Estatal de Atención a Victimas del Estado de Durango (CEEAV)</t>
  </si>
  <si>
    <t xml:space="preserve">Comisión Ejecutiva Estatal de Atención a Víctimas del Estado de Guerrero
</t>
  </si>
  <si>
    <t>Comisión Ejecutiva Estatal de Atención a Víctimas del estado de Michoacán</t>
  </si>
  <si>
    <t>Comisión Estatal de Atención Integral a Victimas del Estado de Nayarit</t>
  </si>
  <si>
    <t>Comisión Ejecutiva Estatal de Atención a Víctimas de Puebla</t>
  </si>
  <si>
    <t>Comisión Ejecutiva Estatal de Atención a Víctimas de San Luis Potosí</t>
  </si>
  <si>
    <t xml:space="preserve">Comisión Ejecutiva Estatal de Atención a Víctimas del Estado de Sonora </t>
  </si>
  <si>
    <t>Comisión Ejecutiva Estatal de Atención a Víctimas de Tabasco</t>
  </si>
  <si>
    <t>Comisión Ejecutiva Estatal para la Atención Integral a Víctimas de Veracruz</t>
  </si>
  <si>
    <t>Comisión Ejecutiva Estatal de Atención a Víctimas de Yucatán</t>
  </si>
  <si>
    <t>Fideicomiso de Administración y Medio de Pago denominado "Nuevo Sistema de Justicia Penal y Juicios Orales del Estado de Jalisco"</t>
  </si>
  <si>
    <t>Procuraduría Federal de Protección al Ambiente (PROFEPA)</t>
  </si>
  <si>
    <t xml:space="preserve"> PROCURADURÍAS ESPECIALIZADAS</t>
  </si>
  <si>
    <t>Procuraduría Estatal de Protección al Ambiente de Aguascalientes</t>
  </si>
  <si>
    <t>Procuraduria Ambiental del Estado de Chiapas</t>
  </si>
  <si>
    <t>Procuraduría Ambiental y del Ordenamiento Territorial de la Ciudad de México.</t>
  </si>
  <si>
    <t>Procuraduría de Protección Ambiental del Estado de Guerrero</t>
  </si>
  <si>
    <t>Procuraduría Estatal de Protección al Ambiente del Estado de Jalisco</t>
  </si>
  <si>
    <t>Procuradurìa Estatal de Protecciòn al Ambiente de Nayarit</t>
  </si>
  <si>
    <t>Procuraduría de Protección al Ambiente del Estado de Quintana Roo</t>
  </si>
  <si>
    <t>Procuraduria ambiental del Estado de Sonora</t>
  </si>
  <si>
    <t>Procuraduría Estatal de Protección del Medio Ambiente de Varacruz</t>
  </si>
  <si>
    <t>Prevención y Readaptación Social (OADPRS)</t>
  </si>
  <si>
    <t>Comision Estatal del Sistema Penitenciario de Queretaro</t>
  </si>
  <si>
    <t xml:space="preserve">Fiscalía General del Estado de Aguascalientes </t>
  </si>
  <si>
    <t>Procuraduría General de Justicia del Estado de Baja California Sur</t>
  </si>
  <si>
    <t>Fiscalía General de Justicia del Estado de Chiapas</t>
  </si>
  <si>
    <t>Fiscalía General del Estado de Durango</t>
  </si>
  <si>
    <t>Fiscalía General del Estado de Guerrero</t>
  </si>
  <si>
    <t>Fiscalía del Estado de Jalisco</t>
  </si>
  <si>
    <t xml:space="preserve">Fiscalía General del Estado de Morelos </t>
  </si>
  <si>
    <t>Fiscalía General del Estado de Nayarit</t>
  </si>
  <si>
    <t>Fiscalía General del Estado de Puebla</t>
  </si>
  <si>
    <t>Fiscalía General del Estado de Quintana Roo</t>
  </si>
  <si>
    <t>Procuraduría General de Justicia del Estado de Tlaxcala</t>
  </si>
  <si>
    <t>Fiscalía General de Justicia del Estado de Zacatecas</t>
  </si>
  <si>
    <t>Variable</t>
  </si>
  <si>
    <t>Descripción</t>
  </si>
  <si>
    <t>Criterios</t>
  </si>
  <si>
    <t>Codificación</t>
  </si>
  <si>
    <t>0 a 1</t>
  </si>
  <si>
    <t>a) Revisar en la PNT que se encuentre publicado el listado de obligaciones generales.</t>
  </si>
  <si>
    <t>1=cumple con la obligación; 0=no cumple con la obligación</t>
  </si>
  <si>
    <t>a) Revisar de entre las obligaciones en la PNT, la publicación de las sentencias. b) Revisar en el sitio web institucional la existencia de un apartado único para la publicación de sentencias, laudos o resoluciones. c) Verificar que la información publicada abarque el ejercicio 2021. d) En el caso de las Comisiones de DH, se consideran sentencias las recomendaciones publicadas por estos sujetos obligados.</t>
  </si>
  <si>
    <t>1=sí publica; 0= no publica</t>
  </si>
  <si>
    <t>a) Revisar en la PNT la publicación de las recomendaciones de las Comisiones de Derechos Humanos. b) Revisar en el sitio web si el so cuenta con un micrositio de Transparencia y que las recomendaciones recibidas por las Comisiones de Derechos Humanos se encuentren publicadas. c) Verificar que esté disponible la información para el ejercicio 2021. d) Identificar si la información de referencia es concreta, alejada de tecnicismos y si no se requiere conocimiento de las leyes para entenderlo (lenguaje simple). e) La información se puede obtener mediante motores de accesibilidad para las personas con discapacidad visual, auditiva o motriz (interseccionalidad por discapacidad). f) La información está en un formato orientado a las audiencias infantiles (interseccionalidad infancia). g) La información está en versiones de otros idiomas hablados en México (interseccionalidad indígena).</t>
  </si>
  <si>
    <t>ídem 1.3</t>
  </si>
  <si>
    <t xml:space="preserve">1.3a: No están disponibles=0; ¿Están disponibles en el portal?=0.25; </t>
  </si>
  <si>
    <t>1.3b: ¿Se pueden encontrar fácilmente (número de clics)?=0.25; ¿Son comprensibles?=0.25; ¿Existen criterios de interseccionalidad? (infancia, discapacidad, idioma indígena)=0.25</t>
  </si>
  <si>
    <t>a) Revisar en la PNT la publicación de los mecanismos de participación ciudadana ubicados en la categoría de Atención a la ciudadanía. b) Revisar en el sitio web si el so cuenta con un micrositio de Transparencia y que los mecanismos de participación ciudadana se encuentren publicados. c) Identificar si la información de referencia es concreta, alejada de tecnicismos y si no se requiere conocimiento de las leyes para entenderlo (lenguaje simple). d) Se puede obtener la información mediante motores de accesibilidad para personas con discapacidad visual, auditiva o motriz (interseccionalidad por discapacidad). e) La información está en un formato orientado a las audiencias infantiles (interseccionalidad infancia). f) La información está en versiones de otros idiomas hablados en México (interseccionalidad indígena).</t>
  </si>
  <si>
    <t>Ídem 1.4</t>
  </si>
  <si>
    <t xml:space="preserve">1.4a: ¿Hay información disponible sobre los mecanismos de participación social en el sitio web? sí=0.25, no=0; </t>
  </si>
  <si>
    <t>1.4b: ¿Se puede encontrar de manera sencilla? sí=0.25; no=0; ¿Se encuentra en lenguaje simple? sí=0.25; no=0;  ¿Existen criterios de interseccionalidad? (infancia, discapacidad, idioma indígena)=0.25</t>
  </si>
  <si>
    <t>a) Revisar si está disponible en la PNT o en el sitio web institucional. b) Revisar si está disponible, a través de una búsqueda en Google, con la herramienta: "índice de expedientes clasificados como reservados", site: (URL del sitio web). c) Descargar la información disponible. d) Verificar que la información publicada corresponda al ejercicio 2021. e) Identificar si lleva hacia algún vínculo externo en donde esté alojada la información y verificar que funcione correctamente.</t>
  </si>
  <si>
    <t>1=cumple con la obligación; 0=no cumple con la obligación.</t>
  </si>
  <si>
    <t>a) Revisar si la información está disponible en la PNT o en el sitio web institucional. b) Revisar si la información está disponible, a través de una búsqueda en Google, con la herramienta: "índice de expedientes clasificados como reservados", site: (URL del sitio web). c) Descargar la información disponible. d) Verificar que la información corresponda al primer y segundo semestre del ejercicio 2022. e) Identificar si lleva hacia algún vínculo externo en donde esté alojada la información y verificar que funcione correctamente.</t>
  </si>
  <si>
    <t>1=cumple con la obligación; 0= no cumple con la obligación</t>
  </si>
  <si>
    <t>a) Revisar si está disponible en la PNT o en el sitio web institucional. b) Revisar los informes anuales e identificar secciones con información estadística. c) Descargar la información disponible. d) Verificar que la información publicada corresponda al ejercicio 2021. e) Identificar si lleva hacia algún vínculo externo en donde esté alojada la información y verificar que funcione correctamente.</t>
  </si>
  <si>
    <t>a) Revisar el sitio web institucional y en el mapa del sitio para encontrar la información y/o los criterios de transparencia proactiva que presta la institución, ejemplo: una descripción amplia de sus funciones, micrositios de transparencia, uso de criterios para la publicación de sentencias claras (los ejemplos se mencionan de manera enunciativa, mas no limitativa). b) Identificar si lleva hacia algún vínculo externo en donde esté alojada la información y verificar que funcione correctamente. c) Descargar la información disponible. d) Contabilizar el número de clics para llegar a la información: menos de cuatro clics es sencillo, más de 4 clics no es sencillo de acceder. e) Identificar si la información de referencia es concreta, alejada de tecnicismos y no se requiere conocimiento de las leyes para entenderlo (lenguaje simple). f) La información se puede obtener mediante motores de accesibilidad para personas con discapacidad visual, auditiva o motriz (interseccionalidad por discapacidad). g) La información está en un formato orientado a las audiencias infantiles (interseccionalidad infancia). h) La información está en versiones de otros lenguajes hablados en México (interseccionalidad indígena).</t>
  </si>
  <si>
    <t>Ídem 2.1</t>
  </si>
  <si>
    <t xml:space="preserve">2.1a: ¿Están disponibles en el portal?=0.25 </t>
  </si>
  <si>
    <t>2.1b: ¿Se pueden encontrar de manera sencilla?=0.25 ¿Se encuentran en lenguaje simple?=0.25 ¿Existen criterios de interseccionalidad (infancia, discapacidad, lengua indígena)?=0.25</t>
  </si>
  <si>
    <t xml:space="preserve">a) Revisar si existe evidencia de información sobre los mecanismos de coordinación interinstitucional disponible en la PNT o en el sitio web institucional. b) Revisar los informes anuales. c) Descargar la información disponible. d) Verificar que la información publicada corresponda al ejercicio 2021. e) Identificar si lleva hacia algún vínculo externo en donde esté alojada la información y verificar que funcione correctamente. f) Contabilizar el número de clics para llegar a la información: menos de 4 clics es sencillo, más de 4 clics no es sencillo de acceder. </t>
  </si>
  <si>
    <t>Ídem 2.2</t>
  </si>
  <si>
    <t xml:space="preserve">2.2a: No cuenta con mecanismos publicados=0; ¿Están disponibles en el portal?=0.50 </t>
  </si>
  <si>
    <t>2.2b: ¿Se pueden encontrar de manera sencilla?=0.50</t>
  </si>
  <si>
    <t>a) Revisar en la PNT los indicadores clasificados como Atención a la ciudadanía, la publicación de los servicios y trámites que presta la institución. b) Revisar el sitio web institucional y el mapa del sitio para encontrar información sobre los servicios y trámites que presta la institución. c) Identificar si la información de referencia es concreta, alejada de tecnicismos y no se requiere del conocimiento de las leyes para entenderlo (lenguaje simple). d) Verificar que exista una explicación abundante de los requisitos y pasos a seguir para la realización del trámite o acceso a los servicios. e) Descargar la información de la plataforma o sitio web e identificar si existen vínculos externos y que estos funcionen correctamente.</t>
  </si>
  <si>
    <t>Ídem 2.3</t>
  </si>
  <si>
    <t xml:space="preserve">2.3a: ¿Están disponibles en el portal?=0.50; </t>
  </si>
  <si>
    <t>2.3b: ¿La navegación y las ligas a los servicios y trámites funcionan correctamente?=0.50</t>
  </si>
  <si>
    <t>a) Revisar en el sitio web institucional evidencia de servicios de justicia accesibles a las personas, considerando las diferentes interseccionalidades de discapacidad, género, infancia, e interculturalidad. Ejemplo: sentencias con perspectiva de género, servicio de traducción a Lengua de Señas Mexicana y/o a lenguas indígenas (los ejemplos se mencionan de manera enunciativa, mas no limitativa). b) Revisar en el sitio web institucional la existencia de una política institucional que considere estos servicios como protocolos, comités, políticas de actuación frente a estos grupos. c) Identificar si lleva hacia algún vínculo externo en donde esté alojada la información y descargar la información disponible.</t>
  </si>
  <si>
    <t>Ídem 3.1</t>
  </si>
  <si>
    <t>3.1a: No hay evidencia de estos servicios=0;  Hay evidencia de estos servicios=0.50</t>
  </si>
  <si>
    <t>3.1b: Existe una política institucional que considere estos servicios=0.50</t>
  </si>
  <si>
    <t xml:space="preserve">a) Revisar en el sitio web institucional evidencia de capacitación dirigida a las personas servidoras públicas del sujeto obligado en materia de control de la corrupción, responsabilidades administrativas y ética pública. b) Identificar la información solicitada en los informes anuales. c) Descargar la información disponible. d) Verificar que la información publicada corresponda al ejercicio 2021. </t>
  </si>
  <si>
    <t>No hay evidencia de estos programas=0;  Hay evidencia de estos programas=1</t>
  </si>
  <si>
    <t>a) Revisar en el sitio web institucional del sujeto obligado evidencia de los servicios digitales que ofrece. b) Identificar si lleva hacia algún vínculo externo en donde esté alojada la información y verificar que funcione correctamente.</t>
  </si>
  <si>
    <t>1=cumple; 0=no cumple</t>
  </si>
  <si>
    <t>a) Revisar en el sitio web institucional del sujeto obligado evidencia de los servicios digitales que ofrece. b) Identificar si lleva hacia algún vínculo externo donde esté alojada la información y verificar que funcione correctamente.</t>
  </si>
  <si>
    <t>a) Revisar en el sitio web institucional evidencia si el sujeto obligado dispone de servicios digitales para el trámite de los servicios que ofrece el sujeto obligado. b) Identificar si lleva hacia algún vínculo externo donde esté alojada la información y verificar que funcione correctamente.</t>
  </si>
  <si>
    <t>a) Revisar que el sitio web institucional del sujeto obligado cuente con motores de accesibilidad para personas con discapacidad.</t>
  </si>
  <si>
    <t>5. Justicia abierta</t>
  </si>
  <si>
    <t>a) Revisar si están disponibles en la PNT o en el sitio web, repositorios estadísticos que contengan lo solicitado en el indicador. b) Identificar la información solicitada en los informes anuales. c) Descargar la información disponible. d) Verificar que la información publicada corresponda al ejercicio 2021.</t>
  </si>
  <si>
    <t>a) Revisar en el sitio web institucional evidencia de capacitación dirigida a las personas servidoras públicas del sujeto obligado en materia de control de la corrupción, responsabilidades administrativas y ética pública, así como mecanismos de retroalimentación.</t>
  </si>
  <si>
    <t>a) Revisar en el sitio web institucional evidencia de mecanismos de participación social en la formulación de programas y planes institucionales. b) Descargar la información disponible.</t>
  </si>
  <si>
    <t xml:space="preserve">Existencia de mecanismos=1; no existen mecanismos=0 </t>
  </si>
  <si>
    <t>a) Revisar si está disponible en la PNT o en el sitio web institucional evidencia de la información solicitada. b) Revisar los informes anuales publicados por el sujeto obligado. c) Descargar la información disponible. d) Verificar que la información publicada corresponda al ejercicio 2021. e) Identificar si lleva hacia algún vínculo externo en donde esté alojada la información y verificar que funcione correctamente.</t>
  </si>
  <si>
    <t>El sujeto obligado cumple con la obligación=1; no cumple con la obligación=0</t>
  </si>
  <si>
    <t>a) Revisar si la información está disponible en la PNT o en el sitio web institucional. b) Identificar que el documento adjunto se encuentre en extenso. c) Descargar la información disponible. d) Verificar que la información publicada corresponda al ejercicio 2021. e) Identificar si lleva hacia algún vínculo externo en donde esté alojada la información y verificar que funcione correctamente.</t>
  </si>
  <si>
    <t>Se publican las declaraciones patrimoniales de los servidores públicos=1; no se publican las declaraciones patrimoniales de los servidores públicos=0</t>
  </si>
  <si>
    <t>a) Revisar si la información está disponible en la PNT o en el sitio web institucional. b) Descargar la información disponible. c) Verificar que la información publicada corresponda al ejercicio 2021. d) Identificar si lleva hacia algún vínculo externo en donde esté alojada la información y verificar que funcione correctamente.</t>
  </si>
  <si>
    <t>a) Revisar si está disponible en la PNT o en el sitio web institucional. b) Identificar que el documento del CV se encuentre en extenso con información y trayectoria del servidor público. c) Descargar la información disponible. d) Verificar que la información publicada se encuentre actualizada. e) Identificar si lleva hacia algún vínculo externo en donde esté alojada la información y verificar que funcione correctamente.</t>
  </si>
  <si>
    <t>1=cumple: cuenta con la descripción del puesto y CV; 0=no cumple</t>
  </si>
  <si>
    <t>a) Revisar en la PNT la publicación de mecanismos para evaluar el desempeño o las decisiones de los órganos internos de control (resultados de las auditorías). b) Revisar en el sitio web si el so cuenta con un micrositio para el Órgano Interno de Control y que se encuentren publicados los mecanismos para evaluar el desempeño o las decisiones de los órganos internos de control, ejemplo: recomendaciones, resultados de auditorías, informes (los ejemplos se mencionan de manera enunciativa, mas no limitativa). c) Descargar la información disponible. d) Verificar que la información publicada corresponda al ejercicio 2021. e) Identificar si lleva hacia algún vínculo externo en donde esté alojada la información y verificar que funcione correctamente.</t>
  </si>
  <si>
    <t xml:space="preserve">Cumple con la obligación=1; no cumple con la obligación=0 </t>
  </si>
  <si>
    <t>a) Revisar en la PNT la publicación de mecanismos para evaluar el desempeño o las decisiones de los órganos internos de control (ejemplo: resultados de auditorías). b) Revisar en el sitio web si el so cuenta con un micrositio para el Órgano Interno de Control y que se encuentren estadísticas o informes para la ciudadanía publicadas por el mismo órgano. c) Descargar la información disponible. d) Verificar que la información publicada corresponda al ejercicio 2021. e) Identificar si lleva hacia algún vínculo externo en donde esté alojada la información y verificar que funcione correctamente.</t>
  </si>
  <si>
    <t xml:space="preserve"> 0=No cuenta con mecanismos; 1=cuenta con mecanismos</t>
  </si>
  <si>
    <t>a) Revisar entre las obligaciones en la PNT y el sitio web institucional la información de resultados de auditorías. b) Verificar que la información publicada corresponda al ejercicio 2021. b) Descargar la información disponible. d) Identificar si lleva hacia algún vínculo externo en donde esté alojada la información. e) Identificar que el documento adjunto se encuentre en extenso.</t>
  </si>
  <si>
    <t>a) Revisar en el sitio web institucional evidencia de la información solicitada. b) Revisar si está disponible, a través de una búsqueda en Google con la herramienta: "sistema institucional de archivos", site: (URL del sitio web.) c) Identificar si lleva hacia algún vínculo externo en donde esté alojada la información y verificar que funcione correctamente. d) Descargar la información disponible.</t>
  </si>
  <si>
    <t>Se encuentran actas de valoración=1; no se encuentran actas de valoración=0</t>
  </si>
  <si>
    <t>a) Revisar en el sitio web institucional evidencia de la información solicitada. b) Revisar si está disponible, a través de una búsqueda en Google con la herramienta: "grupo interdisciplinario de archivos", site: (URL del sitio web). c) Identificar si lleva hacia algún vínculo externo en donde esté alojada la información y verificar que funcione correctamente. d) Descargar la información disponible.</t>
  </si>
  <si>
    <t xml:space="preserve">Dispone de un grupo interdisciplinario de archivos constituido=1; no dispone de un grupo interdisciplinario de archivos constituido=0 </t>
  </si>
  <si>
    <t>a) Revisar en el sitio web institucional evidencia de herramientas de búsqueda del registro de datos e información de interés público, ejemplo: barra de búsqueda o archivo histórico (los ejemplos se mencionan de manera enunciativa, más no limitativa). b) Identificar si lleva hacia algún vínculo externo en donde esté alojada la información y verificar que funcione correctamente.</t>
  </si>
  <si>
    <t>Existen herramientas de búsqueda del registro de datos e información de interés público=1; no existen herramientas de búsqueda del registro de datos e información de interés público=0</t>
  </si>
  <si>
    <t>a) Revisar si está disponible en la PNT o en el sitio web institucional. b) Revisar si está disponible, a través de una búsqueda en Google, con la herramienta: "cuadro de clasificación archivística", site: (URL del sitio web). c) Identificar si lleva hacia algún vínculo externo en donde esté alojada la información y verificar que funcione correctamente. d) Descargar la información disponible.</t>
  </si>
  <si>
    <t>Existen cuadros de clasificación=1; no existen cuadros de clasificación=0</t>
  </si>
  <si>
    <t>a) Revisar si está disponible en la PNT o en el sitio web institucional. b) Revisar si está disponible, a través de una búsqueda en Google, con la herramienta: "existencia de tabla de valoración documental", site: (URL del sitio web) c) Identificar si lleva hacia algún vínculo externo en donde esté alojada la información y verificar que funcione correctamente. d) Descargar la información disponible.</t>
  </si>
  <si>
    <t>Existe tabla de valoración documental=1; no existe tabla de valoración documental=0</t>
  </si>
  <si>
    <t>a) Revisar en el sitio web institucional evidencia de la información solicitada. b) Revisar si está disponible, a través de una búsqueda en Google, con la herramienta: "reglas de operación del grupo interdisciplinario de archivos", site: (URL del sitio web) c) Identificar si lleva hacia algún vínculo externo en donde esté alojada la información y verificar que funcione correctamente. d) Descargar la información disponible.</t>
  </si>
  <si>
    <t>Dispone el grupo interdisciplinario de reglas de operación=1; no dispone el grupo interdisciplinario de reglas de operación=0</t>
  </si>
  <si>
    <t>a) Revisar si está disponible en la PNT la información del presupuesto asignado. b) Revisar en el sitio web institucional la publicación del presupuesto asignado. c) Verificar que la información publicada corresponda al ejercicio 2021. d) Identificar si lleva hacia algún vínculo externo en donde esté alojada la información y verificar que funcione correctamente. e) Descargar la información disponible.</t>
  </si>
  <si>
    <t>Se publica el presupuesto asignado=1; no se publica el presupuesto asignado=0</t>
  </si>
  <si>
    <t>a) Revisar si está disponible en la PNT la información del ejercicio del gasto. b) Revisar en el sitio web institucional la publicación del ejercicio del gasto. c) Verificar que la información publicada corresponda al ejercicio 2021. d) Identificar si lleva hacia algún vínculo externo en donde esté alojada la información y verificar que funcione correctamente. e) Descargar la información disponible.</t>
  </si>
  <si>
    <t>Se publica el ejercicio del gasto=1; no se publica el ejercicio del gasto=0</t>
  </si>
  <si>
    <t>a) Revisar si está disponible en la PNT la publicación de los contratos en la adquisición de bienes y servicios. b) Revisar en el sitio web institucional la publicación de la información solicitada de referencia. c) Verificar que la información publicada corresponda al ejercicio 2021. d) Identificar si lleva hacia algún vínculo externo en donde esté alojada la información y verificar que funcione correctamente. e) Descargar la información disponible.</t>
  </si>
  <si>
    <t>Se publican los contratos para la adquisición de bienes y servicios =1; no se publican los contratos para la adquisición de bienes y servicios=0</t>
  </si>
  <si>
    <t>a) Revisar en la PNT la publicación relevante de los contratos para la adquisición de bienes y servicios (adjudicaciones directas y licitaciones públicas). b) Descargar la información disponible. c) Verificar que la información publicada corresponda al ejercicio 2021.</t>
  </si>
  <si>
    <t>Se publica estadística relevante de los contratos para la adquisición de bienes y servicios =1; no se publica estadística relevante de los contratos para la adquisición de bienes y servicios=0</t>
  </si>
  <si>
    <t xml:space="preserve"> a) Revisar el sitio web institucional y el mapa del sitio para encontrar información sobre los mecanismos de quejas y denuncia por actos de corrupción o denuncia por responsabilidades administrativas. b) Revisar si está disponible, a través de una búsqueda en Google, con la herramienta: "mecanismos de denuncia por actos de corrupción", site: (URL del sitio web). c) Identificar si lleva hacia algún vínculo externo en donde esté alojada la información y verificar que funcione correctamente. d) En complemento y para verificar la funcionalidad de estos mecanismos, se recomienda llevar a cabo la opción de usuario simulado.</t>
  </si>
  <si>
    <t>Ídem 10.1</t>
  </si>
  <si>
    <t xml:space="preserve">10.1a: No existen estos mecanismos =0; existen mecanismos de denuncia por actos de corrupción=0.50; </t>
  </si>
  <si>
    <t>10.1b: Los mecanismos de denuncia son accesibles =0.50</t>
  </si>
  <si>
    <t xml:space="preserve"> a) Revisar el sitio web institucional y el mapa del sitio para encontrar evidencia sobre mecanismos de actuación internos para la atención de casos de violencia de género (protocolo; reglamento; normatividad). b) Revisar en el sitio web evidencia de que el mecanismo opera con regularidad (ejemplo: Unidad o Comités de Género). c) Descargar la información disponible. d) Revisar si está disponible, a través de una búsqueda en Google, con la herramienta: "atención de violencia de género", site: (URL del sitio web). d) Identificar si lleva hacia algún vínculo externo en donde esté alojada la información y verificar que funcione correctamente. e) Descargar la información disponible.</t>
  </si>
  <si>
    <t>Ídem 10.2</t>
  </si>
  <si>
    <t>10.2a: No existen estos mecanismos=0; existe un protocolo de actuación del mecanismo= 0.50;</t>
  </si>
  <si>
    <t>10.2b: El mecanismo opera con regularidad=0.50</t>
  </si>
  <si>
    <t>a) Revisar en el sitio web institucional la existencia de la publicación de protocolos públicos de protección a denunciantes, incluyendo la protección y confidencialidad de los datos personales. b) Revisar si está disponible, a través de una búsqueda en Google,  con la herramienta: "protección a denunciantes", site: (URL del sitio web). c) Identificar si lleva hacia algún vínculo externo en donde esté alojada la información. d) Descargar la información disponible.</t>
  </si>
  <si>
    <t>Existen protocolos públicos de protección a los denunciantes=1; no existen protocolos públicos de protección a los denunciantes=0</t>
  </si>
  <si>
    <t>a) Revisar en el sitio web institucional evidencia de mecanismos preventivos en materia de corrupción. b) Identificar si lleva hacia algún vínculo externo en donde esté alojada la información y que se pueda descargar la información disponible.</t>
  </si>
  <si>
    <t>0=no cuenta con mecanismos; 1=cuenta con mecanismos</t>
  </si>
  <si>
    <t>Columna de trabajo para el cálculo de puntajes en 3.MJA_Estado. No modificar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</si>
</sst>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Calibri Light"/>
      <family val="2"/>
      <scheme val="major"/>
    </font>
    <font>
      <sz val="11"/>
      <color rgb="FF000000"/>
      <name val="Lato"/>
      <family val="2"/>
    </font>
    <font>
      <sz val="11"/>
      <color rgb="FF400099"/>
      <name val="Lato"/>
      <family val="2"/>
    </font>
    <font>
      <sz val="11"/>
      <color theme="1"/>
      <name val="Calibri"/>
      <family val="2"/>
    </font>
    <font>
      <b/>
      <sz val="18"/>
      <color rgb="FF400099"/>
      <name val="Lato"/>
      <family val="2"/>
    </font>
    <font>
      <b/>
      <sz val="18"/>
      <color rgb="FF000000"/>
      <name val="Lato"/>
      <family val="2"/>
    </font>
    <font>
      <u/>
      <sz val="11"/>
      <color theme="10"/>
      <name val="Calibri"/>
      <family val="2"/>
      <scheme val="minor"/>
    </font>
    <font>
      <sz val="11"/>
      <color theme="1"/>
      <name val="Calibri"/>
      <family val="2"/>
      <scheme val="minor"/>
    </font>
    <font>
      <u/>
      <sz val="10"/>
      <color theme="10"/>
      <name val="Arial"/>
      <family val="2"/>
    </font>
    <font>
      <vertAlign val="superscript"/>
      <sz val="14"/>
      <color rgb="FF000000"/>
      <name val="Arial"/>
      <family val="2"/>
    </font>
    <font>
      <sz val="11"/>
      <color theme="1"/>
      <name val="Arial"/>
      <family val="2"/>
    </font>
    <font>
      <b/>
      <sz val="14"/>
      <color rgb="FFFFFFFF"/>
      <name val="Arial"/>
      <family val="2"/>
    </font>
    <font>
      <b/>
      <sz val="14"/>
      <color theme="1"/>
      <name val="Arial"/>
      <family val="2"/>
    </font>
    <font>
      <b/>
      <sz val="10"/>
      <name val="Calibri Light"/>
      <family val="2"/>
      <scheme val="major"/>
    </font>
    <font>
      <b/>
      <sz val="10"/>
      <color theme="0"/>
      <name val="Calibri Light"/>
      <family val="2"/>
      <scheme val="major"/>
    </font>
    <font>
      <b/>
      <sz val="10"/>
      <color rgb="FF000000"/>
      <name val="Calibri Light"/>
      <family val="2"/>
      <scheme val="major"/>
    </font>
    <font>
      <b/>
      <sz val="10"/>
      <color rgb="FFFFFFFF"/>
      <name val="Calibri Light"/>
      <family val="2"/>
      <scheme val="major"/>
    </font>
    <font>
      <sz val="10"/>
      <color rgb="FF000000"/>
      <name val="Calibri Light"/>
      <family val="2"/>
      <scheme val="major"/>
    </font>
    <font>
      <b/>
      <sz val="9"/>
      <color theme="1"/>
      <name val="Calibri Light"/>
      <family val="2"/>
      <scheme val="major"/>
    </font>
    <font>
      <sz val="9"/>
      <color rgb="FF000000"/>
      <name val="Calibri Light"/>
      <family val="2"/>
      <scheme val="major"/>
    </font>
    <font>
      <sz val="9"/>
      <name val="Calibri Light"/>
      <family val="2"/>
      <scheme val="major"/>
    </font>
    <font>
      <sz val="9"/>
      <color theme="1"/>
      <name val="Calibri Light"/>
      <family val="2"/>
      <scheme val="major"/>
    </font>
    <font>
      <u/>
      <sz val="9"/>
      <color rgb="FF000000"/>
      <name val="Calibri Light"/>
      <family val="2"/>
      <scheme val="major"/>
    </font>
    <font>
      <b/>
      <sz val="9"/>
      <color rgb="FF000000"/>
      <name val="Calibri Light"/>
      <family val="2"/>
      <scheme val="major"/>
    </font>
    <font>
      <u/>
      <sz val="9"/>
      <color theme="10"/>
      <name val="Calibri Light"/>
      <family val="2"/>
      <scheme val="major"/>
    </font>
    <font>
      <b/>
      <sz val="8"/>
      <name val="Calibri Light"/>
      <family val="2"/>
      <scheme val="major"/>
    </font>
    <font>
      <u/>
      <sz val="10"/>
      <color theme="10"/>
      <name val="Calibri Light"/>
      <family val="2"/>
      <scheme val="major"/>
    </font>
    <font>
      <b/>
      <sz val="10"/>
      <color rgb="FFFF0000"/>
      <name val="Calibri Light"/>
      <family val="2"/>
      <scheme val="major"/>
    </font>
    <font>
      <b/>
      <sz val="8"/>
      <color rgb="FFFF0000"/>
      <name val="Calibri Light"/>
      <family val="2"/>
      <scheme val="major"/>
    </font>
  </fonts>
  <fills count="11">
    <fill>
      <patternFill patternType="none"/>
    </fill>
    <fill>
      <patternFill patternType="gray125"/>
    </fill>
    <fill>
      <patternFill patternType="solid">
        <fgColor rgb="FF7030A0"/>
        <bgColor rgb="FFBFBFBF"/>
      </patternFill>
    </fill>
    <fill>
      <patternFill patternType="solid">
        <fgColor theme="8" tint="0.39997558519241921"/>
        <bgColor rgb="FFBFBFBF"/>
      </patternFill>
    </fill>
    <fill>
      <patternFill patternType="solid">
        <fgColor theme="7" tint="0.59999389629810485"/>
        <bgColor rgb="FFBFBFBF"/>
      </patternFill>
    </fill>
    <fill>
      <patternFill patternType="solid">
        <fgColor theme="6" tint="0.59999389629810485"/>
        <bgColor indexed="64"/>
      </patternFill>
    </fill>
    <fill>
      <patternFill patternType="solid">
        <fgColor theme="8" tint="-0.499984740745262"/>
        <bgColor rgb="FF000000"/>
      </patternFill>
    </fill>
    <fill>
      <patternFill patternType="solid">
        <fgColor rgb="FFFFFFFF"/>
        <bgColor indexed="64"/>
      </patternFill>
    </fill>
    <fill>
      <patternFill patternType="solid">
        <fgColor theme="9" tint="0.59999389629810485"/>
        <bgColor rgb="FFBFBFBF"/>
      </patternFill>
    </fill>
    <fill>
      <patternFill patternType="solid">
        <fgColor rgb="FF7030A0"/>
        <bgColor indexed="64"/>
      </patternFill>
    </fill>
    <fill>
      <patternFill patternType="solid">
        <fgColor theme="8" tint="0.39997558519241921"/>
        <bgColor indexed="64"/>
      </patternFill>
    </fill>
  </fills>
  <borders count="4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CCCCCC"/>
      </left>
      <right style="medium">
        <color rgb="FFCCCCCC"/>
      </right>
      <top style="medium">
        <color rgb="FFCCCCCC"/>
      </top>
      <bottom style="medium">
        <color rgb="FFCCCCCC"/>
      </bottom>
      <diagonal/>
    </border>
    <border>
      <left style="thin">
        <color rgb="FF000000"/>
      </left>
      <right style="thin">
        <color rgb="FF000000"/>
      </right>
      <top style="thin">
        <color rgb="FF000000"/>
      </top>
      <bottom/>
      <diagonal/>
    </border>
    <border>
      <left/>
      <right/>
      <top style="medium">
        <color indexed="64"/>
      </top>
      <bottom style="hair">
        <color indexed="64"/>
      </bottom>
      <diagonal/>
    </border>
    <border>
      <left/>
      <right/>
      <top style="hair">
        <color indexed="64"/>
      </top>
      <bottom/>
      <diagonal/>
    </border>
  </borders>
  <cellStyleXfs count="8">
    <xf numFmtId="0" fontId="0" fillId="0" borderId="0"/>
    <xf numFmtId="0" fontId="4" fillId="0" borderId="0"/>
    <xf numFmtId="0" fontId="3" fillId="0" borderId="0"/>
    <xf numFmtId="0" fontId="11" fillId="0" borderId="0" applyNumberFormat="0" applyFill="0" applyBorder="0" applyAlignment="0" applyProtection="0"/>
    <xf numFmtId="0" fontId="12" fillId="0" borderId="0"/>
    <xf numFmtId="0" fontId="2" fillId="0" borderId="0"/>
    <xf numFmtId="0" fontId="13" fillId="0" borderId="0" applyNumberFormat="0" applyFill="0" applyBorder="0" applyAlignment="0" applyProtection="0"/>
    <xf numFmtId="0" fontId="1" fillId="0" borderId="0"/>
  </cellStyleXfs>
  <cellXfs count="127">
    <xf numFmtId="0" fontId="0" fillId="0" borderId="0" xfId="0"/>
    <xf numFmtId="0" fontId="5" fillId="0" borderId="0" xfId="0" applyFont="1"/>
    <xf numFmtId="2" fontId="5" fillId="0" borderId="0" xfId="0" applyNumberFormat="1" applyFont="1"/>
    <xf numFmtId="0" fontId="6" fillId="0" borderId="12" xfId="2" applyFont="1" applyBorder="1"/>
    <xf numFmtId="0" fontId="7" fillId="0" borderId="12" xfId="2" applyFont="1" applyBorder="1"/>
    <xf numFmtId="0" fontId="8" fillId="0" borderId="12" xfId="2" applyFont="1" applyBorder="1"/>
    <xf numFmtId="0" fontId="9" fillId="0" borderId="12" xfId="2" applyFont="1" applyBorder="1" applyAlignment="1">
      <alignment horizontal="center"/>
    </xf>
    <xf numFmtId="0" fontId="10" fillId="0" borderId="12" xfId="2" applyFont="1" applyBorder="1" applyAlignment="1">
      <alignment horizontal="center"/>
    </xf>
    <xf numFmtId="0" fontId="13" fillId="0" borderId="0" xfId="6"/>
    <xf numFmtId="0" fontId="10" fillId="0" borderId="12" xfId="5" applyFont="1" applyBorder="1" applyAlignment="1">
      <alignment horizontal="center"/>
    </xf>
    <xf numFmtId="0" fontId="14" fillId="0" borderId="0" xfId="0" applyFont="1"/>
    <xf numFmtId="0" fontId="0" fillId="0" borderId="0" xfId="0" applyAlignment="1">
      <alignment horizontal="left" vertical="top"/>
    </xf>
    <xf numFmtId="0" fontId="15" fillId="0" borderId="35" xfId="5" applyFont="1" applyBorder="1" applyAlignment="1">
      <alignment horizontal="left" vertical="top" wrapText="1"/>
    </xf>
    <xf numFmtId="0" fontId="15" fillId="0" borderId="7" xfId="5" applyFont="1" applyBorder="1" applyAlignment="1">
      <alignment horizontal="left" vertical="top" wrapText="1"/>
    </xf>
    <xf numFmtId="0" fontId="15" fillId="0" borderId="36" xfId="5" applyFont="1" applyBorder="1" applyAlignment="1">
      <alignment horizontal="left" vertical="top" wrapText="1"/>
    </xf>
    <xf numFmtId="0" fontId="15" fillId="0" borderId="4" xfId="5" applyFont="1" applyBorder="1" applyAlignment="1">
      <alignment horizontal="left" vertical="top" wrapText="1"/>
    </xf>
    <xf numFmtId="0" fontId="15" fillId="0" borderId="4" xfId="5" applyFont="1" applyBorder="1" applyAlignment="1">
      <alignment horizontal="left" vertical="top"/>
    </xf>
    <xf numFmtId="0" fontId="15" fillId="0" borderId="37" xfId="5" applyFont="1" applyBorder="1" applyAlignment="1">
      <alignment horizontal="left" vertical="top" wrapText="1"/>
    </xf>
    <xf numFmtId="0" fontId="15" fillId="0" borderId="6" xfId="5" applyFont="1" applyBorder="1" applyAlignment="1">
      <alignment horizontal="left" vertical="top"/>
    </xf>
    <xf numFmtId="0" fontId="17" fillId="0" borderId="0" xfId="5" applyFont="1" applyAlignment="1">
      <alignment horizontal="left"/>
    </xf>
    <xf numFmtId="0" fontId="18" fillId="0" borderId="0" xfId="0" applyFont="1" applyAlignment="1">
      <alignment horizontal="center" vertical="center" wrapText="1"/>
    </xf>
    <xf numFmtId="0" fontId="19" fillId="2" borderId="0" xfId="0" applyFont="1" applyFill="1" applyAlignment="1">
      <alignment horizontal="center" vertical="center" wrapText="1"/>
    </xf>
    <xf numFmtId="0" fontId="20" fillId="8" borderId="0" xfId="0" applyFont="1" applyFill="1" applyAlignment="1">
      <alignment horizontal="center" vertical="center" wrapText="1"/>
    </xf>
    <xf numFmtId="0" fontId="20" fillId="3" borderId="0" xfId="0" applyFont="1" applyFill="1" applyAlignment="1">
      <alignment horizontal="center" vertical="center" wrapText="1"/>
    </xf>
    <xf numFmtId="0" fontId="20" fillId="4" borderId="0" xfId="0" applyFont="1" applyFill="1" applyAlignment="1">
      <alignment horizontal="center" vertical="center" wrapText="1"/>
    </xf>
    <xf numFmtId="0" fontId="18" fillId="0" borderId="0" xfId="0" applyFont="1" applyAlignment="1">
      <alignment horizontal="center" vertical="center"/>
    </xf>
    <xf numFmtId="0" fontId="18" fillId="5" borderId="0" xfId="0" applyFont="1" applyFill="1" applyAlignment="1">
      <alignment horizontal="center" vertical="center"/>
    </xf>
    <xf numFmtId="0" fontId="18" fillId="0" borderId="0" xfId="0" applyFont="1" applyAlignment="1">
      <alignment vertical="center"/>
    </xf>
    <xf numFmtId="0" fontId="19" fillId="2" borderId="0" xfId="0" applyFont="1" applyFill="1" applyAlignment="1">
      <alignment vertical="center"/>
    </xf>
    <xf numFmtId="0" fontId="20" fillId="8" borderId="0" xfId="0" applyFont="1" applyFill="1" applyAlignment="1">
      <alignment vertical="center"/>
    </xf>
    <xf numFmtId="0" fontId="20" fillId="3" borderId="0" xfId="0" applyFont="1" applyFill="1" applyAlignment="1">
      <alignment vertical="center"/>
    </xf>
    <xf numFmtId="0" fontId="20" fillId="4" borderId="0" xfId="0" applyFont="1" applyFill="1" applyAlignment="1">
      <alignment vertical="center"/>
    </xf>
    <xf numFmtId="0" fontId="18" fillId="5" borderId="0" xfId="0" applyFont="1" applyFill="1" applyAlignment="1">
      <alignment vertical="center"/>
    </xf>
    <xf numFmtId="2" fontId="19" fillId="2" borderId="0" xfId="0" applyNumberFormat="1" applyFont="1" applyFill="1" applyAlignment="1">
      <alignment horizontal="center" vertical="center" wrapText="1"/>
    </xf>
    <xf numFmtId="2" fontId="20" fillId="8" borderId="0" xfId="0" applyNumberFormat="1" applyFont="1" applyFill="1" applyAlignment="1">
      <alignment horizontal="center" vertical="center" wrapText="1"/>
    </xf>
    <xf numFmtId="2" fontId="20" fillId="3" borderId="0" xfId="0" applyNumberFormat="1" applyFont="1" applyFill="1" applyAlignment="1">
      <alignment horizontal="center" vertical="center" wrapText="1"/>
    </xf>
    <xf numFmtId="2" fontId="20" fillId="4" borderId="0" xfId="0" applyNumberFormat="1" applyFont="1" applyFill="1" applyAlignment="1">
      <alignment horizontal="center" vertical="center" wrapText="1"/>
    </xf>
    <xf numFmtId="2" fontId="18" fillId="0" borderId="0" xfId="0" applyNumberFormat="1" applyFont="1" applyAlignment="1">
      <alignment horizontal="center" vertical="center"/>
    </xf>
    <xf numFmtId="0" fontId="18" fillId="5" borderId="0" xfId="0" applyFont="1" applyFill="1" applyAlignment="1">
      <alignment horizontal="left" vertical="center"/>
    </xf>
    <xf numFmtId="0" fontId="21" fillId="6" borderId="0" xfId="0" applyFont="1" applyFill="1" applyAlignment="1">
      <alignment horizontal="center" vertical="center"/>
    </xf>
    <xf numFmtId="0" fontId="20" fillId="8" borderId="10" xfId="0" applyFont="1" applyFill="1" applyBorder="1" applyAlignment="1">
      <alignment horizontal="center" vertical="center" wrapText="1"/>
    </xf>
    <xf numFmtId="0" fontId="5" fillId="0" borderId="1" xfId="0" applyFont="1" applyBorder="1"/>
    <xf numFmtId="2" fontId="5" fillId="0" borderId="10" xfId="0" applyNumberFormat="1" applyFont="1" applyBorder="1"/>
    <xf numFmtId="1" fontId="5" fillId="0" borderId="10" xfId="0" applyNumberFormat="1" applyFont="1" applyBorder="1"/>
    <xf numFmtId="2" fontId="5" fillId="0" borderId="2" xfId="0" applyNumberFormat="1" applyFont="1" applyBorder="1"/>
    <xf numFmtId="0" fontId="5" fillId="0" borderId="3" xfId="0" applyFont="1" applyBorder="1"/>
    <xf numFmtId="1" fontId="5" fillId="0" borderId="0" xfId="0" applyNumberFormat="1" applyFont="1"/>
    <xf numFmtId="2" fontId="5" fillId="0" borderId="9" xfId="0" applyNumberFormat="1" applyFont="1" applyBorder="1"/>
    <xf numFmtId="0" fontId="5" fillId="0" borderId="5" xfId="0" applyFont="1" applyBorder="1"/>
    <xf numFmtId="2" fontId="5" fillId="0" borderId="11" xfId="0" applyNumberFormat="1" applyFont="1" applyBorder="1"/>
    <xf numFmtId="1" fontId="5" fillId="0" borderId="11" xfId="0" applyNumberFormat="1" applyFont="1" applyBorder="1"/>
    <xf numFmtId="2" fontId="5" fillId="0" borderId="8" xfId="0" applyNumberFormat="1" applyFont="1" applyBorder="1"/>
    <xf numFmtId="0" fontId="20" fillId="8" borderId="2" xfId="0" applyFont="1" applyFill="1" applyBorder="1" applyAlignment="1">
      <alignment horizontal="center" vertical="center" wrapText="1"/>
    </xf>
    <xf numFmtId="0" fontId="22" fillId="0" borderId="1" xfId="0" applyFont="1" applyBorder="1" applyAlignment="1">
      <alignment horizontal="center" vertical="center"/>
    </xf>
    <xf numFmtId="2" fontId="22" fillId="0" borderId="10" xfId="0" applyNumberFormat="1" applyFont="1" applyBorder="1" applyAlignment="1">
      <alignment horizontal="center" vertical="center"/>
    </xf>
    <xf numFmtId="1" fontId="22" fillId="0" borderId="10" xfId="0" applyNumberFormat="1" applyFont="1" applyBorder="1" applyAlignment="1">
      <alignment horizontal="center" vertical="center"/>
    </xf>
    <xf numFmtId="2" fontId="5" fillId="0" borderId="10" xfId="0" applyNumberFormat="1" applyFont="1" applyBorder="1" applyAlignment="1">
      <alignment horizontal="center" vertical="center"/>
    </xf>
    <xf numFmtId="2" fontId="5" fillId="0" borderId="2" xfId="0" applyNumberFormat="1" applyFont="1" applyBorder="1" applyAlignment="1">
      <alignment horizontal="center" vertical="center"/>
    </xf>
    <xf numFmtId="0" fontId="22" fillId="0" borderId="3" xfId="0" applyFont="1" applyBorder="1" applyAlignment="1">
      <alignment horizontal="center" vertical="center"/>
    </xf>
    <xf numFmtId="2" fontId="22" fillId="0" borderId="0" xfId="0" applyNumberFormat="1" applyFont="1" applyAlignment="1">
      <alignment horizontal="center" vertical="center"/>
    </xf>
    <xf numFmtId="1" fontId="22" fillId="0" borderId="0" xfId="0" applyNumberFormat="1" applyFont="1" applyAlignment="1">
      <alignment horizontal="center" vertical="center"/>
    </xf>
    <xf numFmtId="2" fontId="5" fillId="0" borderId="0" xfId="0" applyNumberFormat="1" applyFont="1" applyAlignment="1">
      <alignment horizontal="center" vertical="center"/>
    </xf>
    <xf numFmtId="2" fontId="5" fillId="0" borderId="9" xfId="0" applyNumberFormat="1" applyFont="1" applyBorder="1" applyAlignment="1">
      <alignment horizontal="center" vertical="center"/>
    </xf>
    <xf numFmtId="0" fontId="22" fillId="0" borderId="5" xfId="0" applyFont="1" applyBorder="1" applyAlignment="1">
      <alignment horizontal="center" vertical="center"/>
    </xf>
    <xf numFmtId="2" fontId="22" fillId="0" borderId="11" xfId="0" applyNumberFormat="1" applyFont="1" applyBorder="1" applyAlignment="1">
      <alignment horizontal="center" vertical="center"/>
    </xf>
    <xf numFmtId="1" fontId="22" fillId="0" borderId="11" xfId="0" applyNumberFormat="1" applyFont="1" applyBorder="1" applyAlignment="1">
      <alignment horizontal="center" vertical="center"/>
    </xf>
    <xf numFmtId="2" fontId="5" fillId="0" borderId="11" xfId="0" applyNumberFormat="1" applyFont="1" applyBorder="1" applyAlignment="1">
      <alignment horizontal="center" vertical="center"/>
    </xf>
    <xf numFmtId="2" fontId="5" fillId="0" borderId="8" xfId="0" applyNumberFormat="1" applyFont="1" applyBorder="1" applyAlignment="1">
      <alignment horizontal="center" vertical="center"/>
    </xf>
    <xf numFmtId="0" fontId="18" fillId="0" borderId="0" xfId="0" applyFont="1" applyAlignment="1">
      <alignment horizontal="left" vertical="center"/>
    </xf>
    <xf numFmtId="0" fontId="5" fillId="0" borderId="0" xfId="0" applyFont="1" applyAlignment="1">
      <alignment horizontal="center" vertical="center"/>
    </xf>
    <xf numFmtId="0" fontId="23" fillId="0" borderId="0" xfId="7" applyFont="1" applyAlignment="1">
      <alignment horizontal="left" vertical="center"/>
    </xf>
    <xf numFmtId="0" fontId="24" fillId="0" borderId="0" xfId="7" applyFont="1" applyAlignment="1">
      <alignment horizontal="left" vertical="center"/>
    </xf>
    <xf numFmtId="0" fontId="25" fillId="0" borderId="0" xfId="0" applyFont="1" applyAlignment="1">
      <alignment horizontal="left"/>
    </xf>
    <xf numFmtId="0" fontId="26" fillId="10" borderId="0" xfId="7" applyFont="1" applyFill="1" applyAlignment="1">
      <alignment horizontal="right"/>
    </xf>
    <xf numFmtId="0" fontId="26" fillId="10" borderId="0" xfId="7" applyFont="1" applyFill="1" applyAlignment="1">
      <alignment horizontal="right" vertical="center" wrapText="1"/>
    </xf>
    <xf numFmtId="0" fontId="23" fillId="10" borderId="0" xfId="7" applyFont="1" applyFill="1" applyAlignment="1">
      <alignment horizontal="right" vertical="center"/>
    </xf>
    <xf numFmtId="0" fontId="26" fillId="10" borderId="0" xfId="7" applyFont="1" applyFill="1" applyAlignment="1">
      <alignment horizontal="center" vertical="center" wrapText="1"/>
    </xf>
    <xf numFmtId="0" fontId="25" fillId="10" borderId="0" xfId="0" applyFont="1" applyFill="1"/>
    <xf numFmtId="0" fontId="24" fillId="0" borderId="32" xfId="7" applyFont="1" applyBorder="1" applyAlignment="1">
      <alignment horizontal="center" vertical="center" wrapText="1"/>
    </xf>
    <xf numFmtId="0" fontId="27" fillId="0" borderId="32" xfId="7" applyFont="1" applyBorder="1" applyAlignment="1">
      <alignment horizontal="center" vertical="center" wrapText="1"/>
    </xf>
    <xf numFmtId="0" fontId="25" fillId="0" borderId="0" xfId="0" applyFont="1"/>
    <xf numFmtId="0" fontId="28" fillId="0" borderId="32" xfId="7" applyFont="1" applyBorder="1" applyAlignment="1">
      <alignment horizontal="center" vertical="center" wrapText="1"/>
    </xf>
    <xf numFmtId="0" fontId="29" fillId="0" borderId="32" xfId="6" applyFont="1" applyFill="1" applyBorder="1" applyAlignment="1">
      <alignment horizontal="center" vertical="center" wrapText="1"/>
    </xf>
    <xf numFmtId="0" fontId="24" fillId="0" borderId="32" xfId="7" applyFont="1" applyBorder="1" applyAlignment="1">
      <alignment horizontal="center" vertical="center"/>
    </xf>
    <xf numFmtId="3" fontId="24" fillId="0" borderId="32" xfId="7" applyNumberFormat="1" applyFont="1" applyBorder="1" applyAlignment="1">
      <alignment horizontal="center" vertical="center" wrapText="1"/>
    </xf>
    <xf numFmtId="9" fontId="30" fillId="0" borderId="38" xfId="0" applyNumberFormat="1" applyFont="1" applyBorder="1" applyAlignment="1">
      <alignment horizontal="right" wrapText="1"/>
    </xf>
    <xf numFmtId="0" fontId="31" fillId="0" borderId="32" xfId="6" applyFont="1" applyFill="1" applyBorder="1" applyAlignment="1">
      <alignment horizontal="center" vertical="center" wrapText="1"/>
    </xf>
    <xf numFmtId="0" fontId="27" fillId="0" borderId="39" xfId="7" applyFont="1" applyBorder="1" applyAlignment="1">
      <alignment horizontal="center" vertical="center" wrapText="1"/>
    </xf>
    <xf numFmtId="0" fontId="24" fillId="0" borderId="39" xfId="7" applyFont="1" applyBorder="1" applyAlignment="1">
      <alignment horizontal="center" vertical="center" wrapText="1"/>
    </xf>
    <xf numFmtId="0" fontId="26" fillId="0" borderId="0" xfId="7" applyFont="1" applyAlignment="1">
      <alignment horizontal="center" vertical="center" wrapText="1"/>
    </xf>
    <xf numFmtId="0" fontId="25" fillId="0" borderId="0" xfId="0" applyFont="1" applyAlignment="1">
      <alignment horizontal="center" vertical="center"/>
    </xf>
    <xf numFmtId="0" fontId="18" fillId="0" borderId="0" xfId="0" applyFont="1" applyAlignment="1">
      <alignment horizontal="left" vertical="top"/>
    </xf>
    <xf numFmtId="0" fontId="18" fillId="0" borderId="0" xfId="0" applyFont="1" applyAlignment="1">
      <alignment horizontal="left" vertical="top" wrapText="1"/>
    </xf>
    <xf numFmtId="0" fontId="5" fillId="0" borderId="0" xfId="0" applyFont="1" applyAlignment="1">
      <alignment horizontal="left" vertical="top"/>
    </xf>
    <xf numFmtId="0" fontId="5" fillId="0" borderId="40" xfId="0" applyFont="1" applyBorder="1" applyAlignment="1">
      <alignment horizontal="left"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14" xfId="0" applyFont="1" applyBorder="1" applyAlignment="1">
      <alignment horizontal="left" vertical="top" wrapText="1"/>
    </xf>
    <xf numFmtId="0" fontId="5" fillId="0" borderId="9" xfId="0" applyFont="1" applyBorder="1" applyAlignment="1">
      <alignment horizontal="left" vertical="top" wrapText="1"/>
    </xf>
    <xf numFmtId="0" fontId="5" fillId="0" borderId="41" xfId="0" applyFont="1" applyBorder="1" applyAlignment="1">
      <alignment horizontal="left" vertical="top"/>
    </xf>
    <xf numFmtId="0" fontId="5" fillId="0" borderId="23" xfId="0" applyFont="1" applyBorder="1" applyAlignment="1">
      <alignment horizontal="left" vertical="top" wrapText="1"/>
    </xf>
    <xf numFmtId="0" fontId="5" fillId="0" borderId="15" xfId="0" applyFont="1" applyBorder="1" applyAlignment="1">
      <alignment horizontal="left" vertical="top"/>
    </xf>
    <xf numFmtId="0" fontId="5" fillId="0" borderId="15" xfId="0" applyFont="1" applyBorder="1" applyAlignment="1">
      <alignment horizontal="left" vertical="top" wrapText="1"/>
    </xf>
    <xf numFmtId="0" fontId="5" fillId="0" borderId="25" xfId="0" applyFont="1" applyBorder="1" applyAlignment="1">
      <alignment horizontal="left" vertical="top" wrapText="1"/>
    </xf>
    <xf numFmtId="0" fontId="5" fillId="0" borderId="17" xfId="0" applyFont="1" applyBorder="1" applyAlignment="1">
      <alignment horizontal="left" vertical="top" wrapText="1"/>
    </xf>
    <xf numFmtId="0" fontId="5" fillId="0" borderId="17" xfId="0" applyFont="1" applyBorder="1" applyAlignment="1">
      <alignment horizontal="left" vertical="top"/>
    </xf>
    <xf numFmtId="0" fontId="5" fillId="0" borderId="13" xfId="0" applyFont="1" applyBorder="1" applyAlignment="1">
      <alignment horizontal="left" vertical="top" wrapText="1"/>
    </xf>
    <xf numFmtId="0" fontId="5" fillId="0" borderId="18" xfId="0" applyFont="1" applyBorder="1" applyAlignment="1">
      <alignment horizontal="left" vertical="top" wrapText="1"/>
    </xf>
    <xf numFmtId="0" fontId="5" fillId="0" borderId="3" xfId="0" applyFont="1" applyBorder="1" applyAlignment="1">
      <alignment horizontal="left" vertical="top"/>
    </xf>
    <xf numFmtId="0" fontId="22" fillId="7" borderId="16" xfId="0" applyFont="1" applyFill="1" applyBorder="1" applyAlignment="1">
      <alignment horizontal="left" vertical="top" wrapText="1"/>
    </xf>
    <xf numFmtId="0" fontId="22" fillId="7" borderId="9" xfId="0" applyFont="1" applyFill="1" applyBorder="1" applyAlignment="1">
      <alignment horizontal="left" vertical="top" wrapText="1"/>
    </xf>
    <xf numFmtId="0" fontId="5" fillId="0" borderId="26" xfId="0" applyFont="1" applyBorder="1" applyAlignment="1">
      <alignment horizontal="left" vertical="top"/>
    </xf>
    <xf numFmtId="0" fontId="5" fillId="0" borderId="27" xfId="0" applyFont="1" applyBorder="1" applyAlignment="1">
      <alignment horizontal="left" vertical="top" wrapText="1"/>
    </xf>
    <xf numFmtId="0" fontId="5" fillId="0" borderId="22" xfId="0" applyFont="1" applyBorder="1" applyAlignment="1">
      <alignment horizontal="left" vertical="top"/>
    </xf>
    <xf numFmtId="0" fontId="5" fillId="0" borderId="24" xfId="0" applyFont="1" applyBorder="1" applyAlignment="1">
      <alignment horizontal="left" vertical="top"/>
    </xf>
    <xf numFmtId="0" fontId="5" fillId="0" borderId="28" xfId="0" applyFont="1" applyBorder="1" applyAlignment="1">
      <alignment horizontal="left" vertical="top"/>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31" xfId="0" applyFont="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center"/>
    </xf>
    <xf numFmtId="0" fontId="16" fillId="9" borderId="33" xfId="5" applyFont="1" applyFill="1" applyBorder="1" applyAlignment="1">
      <alignment vertical="center" wrapText="1"/>
    </xf>
    <xf numFmtId="0" fontId="16" fillId="9" borderId="34" xfId="5" applyFont="1" applyFill="1" applyBorder="1" applyAlignment="1">
      <alignment vertical="center" wrapText="1"/>
    </xf>
    <xf numFmtId="0" fontId="32" fillId="0" borderId="0" xfId="0" applyFont="1" applyAlignment="1">
      <alignment horizontal="center" vertical="center" wrapText="1"/>
    </xf>
    <xf numFmtId="0" fontId="33" fillId="0" borderId="0" xfId="0" applyFont="1" applyAlignment="1">
      <alignment vertical="center"/>
    </xf>
  </cellXfs>
  <cellStyles count="8">
    <cellStyle name="Hipervínculo" xfId="6" builtinId="8"/>
    <cellStyle name="Hipervínculo 2" xfId="3" xr:uid="{FF562F00-C49E-4365-A32C-3693C77DB5AD}"/>
    <cellStyle name="Normal" xfId="0" builtinId="0"/>
    <cellStyle name="Normal 2" xfId="1" xr:uid="{00000000-0005-0000-0000-000003000000}"/>
    <cellStyle name="Normal 3" xfId="2" xr:uid="{89887A27-CBC6-4613-A8BA-8D93977F12FF}"/>
    <cellStyle name="Normal 3 2" xfId="5" xr:uid="{FC665774-49D3-4758-8332-DEEA86C4803F}"/>
    <cellStyle name="Normal 4" xfId="4" xr:uid="{D0C1650B-EC43-4F1D-9A8D-A5D7CDD54967}"/>
    <cellStyle name="Normal 4 2" xfId="7" xr:uid="{E797E886-CA70-4CC1-85F3-5941467A006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5</xdr:col>
      <xdr:colOff>323850</xdr:colOff>
      <xdr:row>4</xdr:row>
      <xdr:rowOff>152400</xdr:rowOff>
    </xdr:to>
    <xdr:pic>
      <xdr:nvPicPr>
        <xdr:cNvPr id="14" name="Imagen 3">
          <a:extLst>
            <a:ext uri="{FF2B5EF4-FFF2-40B4-BE49-F238E27FC236}">
              <a16:creationId xmlns:a16="http://schemas.microsoft.com/office/drawing/2014/main" id="{FD07D87E-AC42-451E-8921-4B1F32ED493A}"/>
            </a:ext>
            <a:ext uri="{147F2762-F138-4A5C-976F-8EAC2B608ADB}">
              <a16:predDERef xmlns:a16="http://schemas.microsoft.com/office/drawing/2014/main" pred="{7B9301C8-A2EF-4787-A4D3-ECDADC593913}"/>
            </a:ext>
          </a:extLst>
        </xdr:cNvPr>
        <xdr:cNvPicPr>
          <a:picLocks noChangeAspect="1"/>
        </xdr:cNvPicPr>
      </xdr:nvPicPr>
      <xdr:blipFill>
        <a:blip xmlns:r="http://schemas.openxmlformats.org/officeDocument/2006/relationships" r:embed="rId1"/>
        <a:stretch>
          <a:fillRect/>
        </a:stretch>
      </xdr:blipFill>
      <xdr:spPr>
        <a:xfrm>
          <a:off x="1085850" y="190500"/>
          <a:ext cx="2095500" cy="723900"/>
        </a:xfrm>
        <a:prstGeom prst="rect">
          <a:avLst/>
        </a:prstGeom>
      </xdr:spPr>
    </xdr:pic>
    <xdr:clientData/>
  </xdr:twoCellAnchor>
  <xdr:twoCellAnchor editAs="oneCell">
    <xdr:from>
      <xdr:col>7</xdr:col>
      <xdr:colOff>76200</xdr:colOff>
      <xdr:row>0</xdr:row>
      <xdr:rowOff>28575</xdr:rowOff>
    </xdr:from>
    <xdr:to>
      <xdr:col>9</xdr:col>
      <xdr:colOff>495300</xdr:colOff>
      <xdr:row>4</xdr:row>
      <xdr:rowOff>247650</xdr:rowOff>
    </xdr:to>
    <xdr:pic>
      <xdr:nvPicPr>
        <xdr:cNvPr id="21" name="Imagen 6">
          <a:extLst>
            <a:ext uri="{FF2B5EF4-FFF2-40B4-BE49-F238E27FC236}">
              <a16:creationId xmlns:a16="http://schemas.microsoft.com/office/drawing/2014/main" id="{35E24614-64D9-4198-9572-C4F778256A2E}"/>
            </a:ext>
            <a:ext uri="{147F2762-F138-4A5C-976F-8EAC2B608ADB}">
              <a16:predDERef xmlns:a16="http://schemas.microsoft.com/office/drawing/2014/main" pred="{FD07D87E-AC42-451E-8921-4B1F32ED493A}"/>
            </a:ext>
          </a:extLst>
        </xdr:cNvPr>
        <xdr:cNvPicPr>
          <a:picLocks noChangeAspect="1"/>
        </xdr:cNvPicPr>
      </xdr:nvPicPr>
      <xdr:blipFill>
        <a:blip xmlns:r="http://schemas.openxmlformats.org/officeDocument/2006/relationships" r:embed="rId2"/>
        <a:stretch>
          <a:fillRect/>
        </a:stretch>
      </xdr:blipFill>
      <xdr:spPr>
        <a:xfrm>
          <a:off x="4114800" y="28575"/>
          <a:ext cx="1600200" cy="981075"/>
        </a:xfrm>
        <a:prstGeom prst="rect">
          <a:avLst/>
        </a:prstGeom>
      </xdr:spPr>
    </xdr:pic>
    <xdr:clientData/>
  </xdr:twoCellAnchor>
  <xdr:twoCellAnchor editAs="oneCell">
    <xdr:from>
      <xdr:col>11</xdr:col>
      <xdr:colOff>114300</xdr:colOff>
      <xdr:row>1</xdr:row>
      <xdr:rowOff>0</xdr:rowOff>
    </xdr:from>
    <xdr:to>
      <xdr:col>14</xdr:col>
      <xdr:colOff>484393</xdr:colOff>
      <xdr:row>4</xdr:row>
      <xdr:rowOff>210611</xdr:rowOff>
    </xdr:to>
    <xdr:pic>
      <xdr:nvPicPr>
        <xdr:cNvPr id="20" name="Imagen 7">
          <a:extLst>
            <a:ext uri="{FF2B5EF4-FFF2-40B4-BE49-F238E27FC236}">
              <a16:creationId xmlns:a16="http://schemas.microsoft.com/office/drawing/2014/main" id="{32C15D36-51B1-44CD-AFE0-4FA3A3D67F59}"/>
            </a:ext>
            <a:ext uri="{147F2762-F138-4A5C-976F-8EAC2B608ADB}">
              <a16:predDERef xmlns:a16="http://schemas.microsoft.com/office/drawing/2014/main" pred="{35E24614-64D9-4198-9572-C4F778256A2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15100" y="190500"/>
          <a:ext cx="2141743" cy="782111"/>
        </a:xfrm>
        <a:prstGeom prst="rect">
          <a:avLst/>
        </a:prstGeom>
      </xdr:spPr>
    </xdr:pic>
    <xdr:clientData/>
  </xdr:twoCellAnchor>
  <xdr:twoCellAnchor editAs="oneCell">
    <xdr:from>
      <xdr:col>2</xdr:col>
      <xdr:colOff>190500</xdr:colOff>
      <xdr:row>6</xdr:row>
      <xdr:rowOff>133350</xdr:rowOff>
    </xdr:from>
    <xdr:to>
      <xdr:col>15</xdr:col>
      <xdr:colOff>0</xdr:colOff>
      <xdr:row>63</xdr:row>
      <xdr:rowOff>95250</xdr:rowOff>
    </xdr:to>
    <xdr:pic>
      <xdr:nvPicPr>
        <xdr:cNvPr id="4" name="Imagen 3">
          <a:extLst>
            <a:ext uri="{FF2B5EF4-FFF2-40B4-BE49-F238E27FC236}">
              <a16:creationId xmlns:a16="http://schemas.microsoft.com/office/drawing/2014/main" id="{1EB53D39-A306-81C9-EF47-9C7C6003575E}"/>
            </a:ext>
            <a:ext uri="{147F2762-F138-4A5C-976F-8EAC2B608ADB}">
              <a16:predDERef xmlns:a16="http://schemas.microsoft.com/office/drawing/2014/main" pred="{32C15D36-51B1-44CD-AFE0-4FA3A3D67F59}"/>
            </a:ext>
          </a:extLst>
        </xdr:cNvPr>
        <xdr:cNvPicPr>
          <a:picLocks noChangeAspect="1"/>
        </xdr:cNvPicPr>
      </xdr:nvPicPr>
      <xdr:blipFill>
        <a:blip xmlns:r="http://schemas.openxmlformats.org/officeDocument/2006/relationships" r:embed="rId4"/>
        <a:stretch>
          <a:fillRect/>
        </a:stretch>
      </xdr:blipFill>
      <xdr:spPr>
        <a:xfrm>
          <a:off x="1276350" y="1504950"/>
          <a:ext cx="7486650" cy="10820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314325</xdr:colOff>
      <xdr:row>5</xdr:row>
      <xdr:rowOff>47625</xdr:rowOff>
    </xdr:from>
    <xdr:to>
      <xdr:col>13</xdr:col>
      <xdr:colOff>19050</xdr:colOff>
      <xdr:row>33</xdr:row>
      <xdr:rowOff>228600</xdr:rowOff>
    </xdr:to>
    <xdr:pic>
      <xdr:nvPicPr>
        <xdr:cNvPr id="3" name="Imagen 2">
          <a:extLst>
            <a:ext uri="{FF2B5EF4-FFF2-40B4-BE49-F238E27FC236}">
              <a16:creationId xmlns:a16="http://schemas.microsoft.com/office/drawing/2014/main" id="{B08A3086-4EFF-C42E-DCCF-35B61406BC79}"/>
            </a:ext>
            <a:ext uri="{147F2762-F138-4A5C-976F-8EAC2B608ADB}">
              <a16:predDERef xmlns:a16="http://schemas.microsoft.com/office/drawing/2014/main" pred="{0FA512DD-745D-84D4-5846-8E3EA0253D24}"/>
            </a:ext>
          </a:extLst>
        </xdr:cNvPr>
        <xdr:cNvPicPr>
          <a:picLocks noChangeAspect="1"/>
        </xdr:cNvPicPr>
      </xdr:nvPicPr>
      <xdr:blipFill>
        <a:blip xmlns:r="http://schemas.openxmlformats.org/officeDocument/2006/relationships" r:embed="rId1"/>
        <a:stretch>
          <a:fillRect/>
        </a:stretch>
      </xdr:blipFill>
      <xdr:spPr>
        <a:xfrm>
          <a:off x="1266825" y="981075"/>
          <a:ext cx="8867775" cy="4714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17" Type="http://schemas.openxmlformats.org/officeDocument/2006/relationships/hyperlink" Target="https://drive.google.com/drive/folders/1SRPBV3_Tz7w_QlUhRU7USWglDXL3ZGok?usp=sharing" TargetMode="External"/><Relationship Id="rId21" Type="http://schemas.openxmlformats.org/officeDocument/2006/relationships/hyperlink" Target="https://drive.google.com/drive/folders/1L3JE2uU2uG1QD9xfxiecd4-vRThMoN3g?usp=sharing" TargetMode="External"/><Relationship Id="rId42" Type="http://schemas.openxmlformats.org/officeDocument/2006/relationships/hyperlink" Target="https://drive.google.com/drive/folders/1wlqRPjTSCY1LkxVC6De5pItHyVBHdbRr?usp=sharing" TargetMode="External"/><Relationship Id="rId63" Type="http://schemas.openxmlformats.org/officeDocument/2006/relationships/hyperlink" Target="https://drive.google.com/drive/folders/1gRVLML0AzdtBCMn1DkHdEoVnO_Lf7A7q?usp=sharing" TargetMode="External"/><Relationship Id="rId84" Type="http://schemas.openxmlformats.org/officeDocument/2006/relationships/hyperlink" Target="https://drive.google.com/drive/folders/1hahNjZ0Hc6depd7wj4TRyRGEBwd_KGzv?usp=sharing" TargetMode="External"/><Relationship Id="rId138" Type="http://schemas.openxmlformats.org/officeDocument/2006/relationships/hyperlink" Target="https://drive.google.com/drive/folders/1yeYUFZP3WXBmPDd2SO1zcM7CqSlTwej9?usp=sharing" TargetMode="External"/><Relationship Id="rId159" Type="http://schemas.openxmlformats.org/officeDocument/2006/relationships/hyperlink" Target="https://drive.google.com/drive/folders/1IaEW8dPrOrRWLHg2yzFepnoHDbGVPQwA?usp=sharing" TargetMode="External"/><Relationship Id="rId170" Type="http://schemas.openxmlformats.org/officeDocument/2006/relationships/hyperlink" Target="https://drive.google.com/drive/folders/1PtuuynzWm9-W76DkN40t_DxCcYEOtckh?usp=sharing" TargetMode="External"/><Relationship Id="rId191" Type="http://schemas.openxmlformats.org/officeDocument/2006/relationships/hyperlink" Target="https://drive.google.com/drive/folders/1IErQl5GlmvMSdVk0XCaBgxhYmbkL0d2_?usp=sharing" TargetMode="External"/><Relationship Id="rId205" Type="http://schemas.openxmlformats.org/officeDocument/2006/relationships/hyperlink" Target="https://drive.google.com/drive/folders/12EajaSbRLRXtfT9eTPmsjlhPd6IJp-Y7?usp=sharing" TargetMode="External"/><Relationship Id="rId226" Type="http://schemas.openxmlformats.org/officeDocument/2006/relationships/hyperlink" Target="https://drive.google.com/drive/folders/16UxQITQn1QC5HhbGYDS12Na87w_TWZYY?usp=sharing" TargetMode="External"/><Relationship Id="rId107" Type="http://schemas.openxmlformats.org/officeDocument/2006/relationships/hyperlink" Target="https://drive.google.com/drive/folders/1VxJV8TsDz5iGFycneYbp5bX0E5JfK5JU?usp=sharing" TargetMode="External"/><Relationship Id="rId11" Type="http://schemas.openxmlformats.org/officeDocument/2006/relationships/hyperlink" Target="https://drive.google.com/drive/folders/1KMiMGPyfw7hj9-wkzoOpmeC1ob9ODoGQ?usp=sharing" TargetMode="External"/><Relationship Id="rId32" Type="http://schemas.openxmlformats.org/officeDocument/2006/relationships/hyperlink" Target="https://drive.google.com/drive/folders/1LnL1ecvN9GME_5FxDUdFeUA0F25QsvCv?usp=sharing" TargetMode="External"/><Relationship Id="rId53" Type="http://schemas.openxmlformats.org/officeDocument/2006/relationships/hyperlink" Target="https://drive.google.com/drive/folders/1SsUvMErC5BGMmBCKQ-_GMzf6eHUpprxd?usp=sharing" TargetMode="External"/><Relationship Id="rId74" Type="http://schemas.openxmlformats.org/officeDocument/2006/relationships/hyperlink" Target="https://drive.google.com/drive/folders/1uZxpp5Ko9Jd-DcMNsrvd-3QvhRggUh8q?usp=sharing" TargetMode="External"/><Relationship Id="rId128" Type="http://schemas.openxmlformats.org/officeDocument/2006/relationships/hyperlink" Target="https://drive.google.com/drive/folders/1VptYGSbd9ti8ziNuTYW2HbDLmpbtQEzE?usp=sharing" TargetMode="External"/><Relationship Id="rId149" Type="http://schemas.openxmlformats.org/officeDocument/2006/relationships/hyperlink" Target="https://drive.google.com/drive/folders/13AI9EMvq4RNiRKN9RuczMi2WYWU9QPIi?usp=sharing" TargetMode="External"/><Relationship Id="rId5" Type="http://schemas.openxmlformats.org/officeDocument/2006/relationships/hyperlink" Target="https://drive.google.com/drive/folders/1ZE_PGKKvzwykN7cNAAgPp9OTfB-h4MhJ?usp=sharing" TargetMode="External"/><Relationship Id="rId95" Type="http://schemas.openxmlformats.org/officeDocument/2006/relationships/hyperlink" Target="https://drive.google.com/drive/folders/1a19ZDM63tiXOI-GiirQt19g9UN2e4_Du?usp=sharing" TargetMode="External"/><Relationship Id="rId160" Type="http://schemas.openxmlformats.org/officeDocument/2006/relationships/hyperlink" Target="https://drive.google.com/drive/folders/1kDcCdq_QZPDbjTLMuGrqkr9_IfrA5sAl?usp=sharing" TargetMode="External"/><Relationship Id="rId181" Type="http://schemas.openxmlformats.org/officeDocument/2006/relationships/hyperlink" Target="https://drive.google.com/drive/folders/1AadZ77R4au-77o0ZhFJ06y2Nh5Dqz6fN?usp=sharing" TargetMode="External"/><Relationship Id="rId216" Type="http://schemas.openxmlformats.org/officeDocument/2006/relationships/hyperlink" Target="https://drive.google.com/drive/folders/1MsajxZAEqtJk0VRWm1j5Hs6TMYYATmkH?usp=sharing" TargetMode="External"/><Relationship Id="rId22" Type="http://schemas.openxmlformats.org/officeDocument/2006/relationships/hyperlink" Target="https://drive.google.com/drive/folders/1L4bnr9JUFOydACzV_YNzyNTu9SWnPF7J?usp=sharing" TargetMode="External"/><Relationship Id="rId43" Type="http://schemas.openxmlformats.org/officeDocument/2006/relationships/hyperlink" Target="https://drive.google.com/drive/folders/1UuPjPIqAQ4CpGhdptdD47ILBF3XyauMK?usp=sharing" TargetMode="External"/><Relationship Id="rId64" Type="http://schemas.openxmlformats.org/officeDocument/2006/relationships/hyperlink" Target="https://drive.google.com/drive/folders/1I1IpTKfqsJbCznnRA0WWa_Wq-EZIkigT?usp=sharing" TargetMode="External"/><Relationship Id="rId118" Type="http://schemas.openxmlformats.org/officeDocument/2006/relationships/hyperlink" Target="https://drive.google.com/drive/folders/12_lz44daVKLdrM8iZpOU7mzyJsIqmboY?usp=sharing" TargetMode="External"/><Relationship Id="rId139" Type="http://schemas.openxmlformats.org/officeDocument/2006/relationships/hyperlink" Target="https://drive.google.com/drive/folders/1mbUoMuiMZUcL5pmyYLlZT_7lbdXkqa4I?usp=sharing" TargetMode="External"/><Relationship Id="rId85" Type="http://schemas.openxmlformats.org/officeDocument/2006/relationships/hyperlink" Target="https://drive.google.com/drive/folders/191lmWVs19DSnFq4niQs1rA9wSDTxd_Az?usp=sharing" TargetMode="External"/><Relationship Id="rId150" Type="http://schemas.openxmlformats.org/officeDocument/2006/relationships/hyperlink" Target="https://drive.google.com/drive/folders/1aV3nP60H_sWU2zJNb7JKkk20X4XxJwRI?usp=sharing" TargetMode="External"/><Relationship Id="rId171" Type="http://schemas.openxmlformats.org/officeDocument/2006/relationships/hyperlink" Target="https://drive.google.com/drive/folders/17L_Vdun-FGz0Lr4oxhC6a8kWcyFhhjpi?usp=sharing" TargetMode="External"/><Relationship Id="rId192" Type="http://schemas.openxmlformats.org/officeDocument/2006/relationships/hyperlink" Target="https://drive.google.com/drive/folders/1GLuCMmlWI0-IAF1SerRgFhMH0NUMMYeZ?usp=sharing" TargetMode="External"/><Relationship Id="rId206" Type="http://schemas.openxmlformats.org/officeDocument/2006/relationships/hyperlink" Target="https://drive.google.com/drive/folders/1WuZdkmwFyET4cgbIsDevsapj3LdG7CSh?usp=sharing" TargetMode="External"/><Relationship Id="rId227" Type="http://schemas.openxmlformats.org/officeDocument/2006/relationships/hyperlink" Target="https://drive.google.com/drive/folders/1ayFQkRkt6rNqrNxxgSP4T8SXo5YbYEnL?usp=sharing" TargetMode="External"/><Relationship Id="rId12" Type="http://schemas.openxmlformats.org/officeDocument/2006/relationships/hyperlink" Target="https://drive.google.com/drive/folders/1KRFP9UPjEyybnKBN-QIh3LlMr0HIKlRs?usp=sharing" TargetMode="External"/><Relationship Id="rId33" Type="http://schemas.openxmlformats.org/officeDocument/2006/relationships/hyperlink" Target="https://drive.google.com/drive/folders/1K6orDCR48BqbWlrAojzCwkBv3N7EUl7Y?usp=sharing" TargetMode="External"/><Relationship Id="rId108" Type="http://schemas.openxmlformats.org/officeDocument/2006/relationships/hyperlink" Target="https://drive.google.com/drive/folders/1X4jESdT9qNsY_fkYu2XmY0J58kUug1Bv?usp=sharing" TargetMode="External"/><Relationship Id="rId129" Type="http://schemas.openxmlformats.org/officeDocument/2006/relationships/hyperlink" Target="https://drive.google.com/drive/folders/1mhZNDiGyh1eXRSYsMzhPBDIkzEOhsIep?usp=sharing" TargetMode="External"/><Relationship Id="rId54" Type="http://schemas.openxmlformats.org/officeDocument/2006/relationships/hyperlink" Target="https://drive.google.com/drive/folders/1argT8I7FTJ7LdyABIVWqOcAqk3qpDcyw?usp=sharing" TargetMode="External"/><Relationship Id="rId75" Type="http://schemas.openxmlformats.org/officeDocument/2006/relationships/hyperlink" Target="https://drive.google.com/drive/folders/1mWTJm1NovWguo0JUGveHSejgO2L77Odj?usp=sharing" TargetMode="External"/><Relationship Id="rId96" Type="http://schemas.openxmlformats.org/officeDocument/2006/relationships/hyperlink" Target="https://drive.google.com/drive/folders/115qHm2kH_Ocn88YkAL38Po0bv2_SDWHz?usp=sharing" TargetMode="External"/><Relationship Id="rId140" Type="http://schemas.openxmlformats.org/officeDocument/2006/relationships/hyperlink" Target="https://drive.google.com/drive/folders/1AFms3B4xICs34d7Feip3bMemGoXOziMs?usp=sharing" TargetMode="External"/><Relationship Id="rId161" Type="http://schemas.openxmlformats.org/officeDocument/2006/relationships/hyperlink" Target="https://drive.google.com/drive/folders/1h3wBeeTWVDXEw3qoRFIe1TTRvyWeDg9t?usp=sharing" TargetMode="External"/><Relationship Id="rId182" Type="http://schemas.openxmlformats.org/officeDocument/2006/relationships/hyperlink" Target="https://drive.google.com/drive/folders/1Bpe-RE8Z7p1ke75aa6IRSRE-bXdgsevB?usp=sharing" TargetMode="External"/><Relationship Id="rId217" Type="http://schemas.openxmlformats.org/officeDocument/2006/relationships/hyperlink" Target="https://drive.google.com/drive/folders/1-uakOY9k7Xj56bZmUD82WuyeIDYl7Fc7?usp=sharing" TargetMode="External"/><Relationship Id="rId6" Type="http://schemas.openxmlformats.org/officeDocument/2006/relationships/hyperlink" Target="https://drive.google.com/drive/folders/1BI__BFLHKl4Vs58b0LEpxscDexDjS4XE?usp=sharing" TargetMode="External"/><Relationship Id="rId23" Type="http://schemas.openxmlformats.org/officeDocument/2006/relationships/hyperlink" Target="https://drive.google.com/drive/folders/1LHc3839fkG9LwIFyqzyFCcmNbHzSDsG7?usp=sharing" TargetMode="External"/><Relationship Id="rId119" Type="http://schemas.openxmlformats.org/officeDocument/2006/relationships/hyperlink" Target="https://drive.google.com/drive/folders/1ReZxBJTKTund2xgEnA9Py6Jm_L5XZc8O?usp=sharing" TargetMode="External"/><Relationship Id="rId44" Type="http://schemas.openxmlformats.org/officeDocument/2006/relationships/hyperlink" Target="https://drive.google.com/drive/folders/1zXWCRBdvr7nGhcKIIvWkGBQ4He7pBbfA?usp=sharing" TargetMode="External"/><Relationship Id="rId65" Type="http://schemas.openxmlformats.org/officeDocument/2006/relationships/hyperlink" Target="https://drive.google.com/drive/folders/1zVEoKX2oxCVybQIVQH0VcV98brzDmxAj?usp=sharing" TargetMode="External"/><Relationship Id="rId86" Type="http://schemas.openxmlformats.org/officeDocument/2006/relationships/hyperlink" Target="https://drive.google.com/drive/folders/1kwu4Q5jZnbyAWp8CLT1fRNhcEdUAUBTq?usp=sharing" TargetMode="External"/><Relationship Id="rId130" Type="http://schemas.openxmlformats.org/officeDocument/2006/relationships/hyperlink" Target="https://drive.google.com/drive/folders/1GKiye-qsAUwCJAHh-D6bt_bjkoawTB7J?usp=sharing" TargetMode="External"/><Relationship Id="rId151" Type="http://schemas.openxmlformats.org/officeDocument/2006/relationships/hyperlink" Target="https://drive.google.com/drive/folders/1m2lm8ewPSD6toIlZhuC91C1j46dVOXEM?usp=sharing" TargetMode="External"/><Relationship Id="rId172" Type="http://schemas.openxmlformats.org/officeDocument/2006/relationships/hyperlink" Target="https://drive.google.com/drive/folders/1d1gPj12b3j74wh_nA5ML4a3AI_NE3ila?usp=sharing" TargetMode="External"/><Relationship Id="rId193" Type="http://schemas.openxmlformats.org/officeDocument/2006/relationships/hyperlink" Target="https://drive.google.com/drive/folders/1NluWGX1E0Tbgjr9NF5rQwaO-fAx-epnS?usp=sharing" TargetMode="External"/><Relationship Id="rId207" Type="http://schemas.openxmlformats.org/officeDocument/2006/relationships/hyperlink" Target="https://drive.google.com/drive/folders/1IJJVNw-uYHpJmJJY-q1eAj6eqyot_6Jg?usp=sharing" TargetMode="External"/><Relationship Id="rId228" Type="http://schemas.openxmlformats.org/officeDocument/2006/relationships/hyperlink" Target="https://drive.google.com/drive/folders/10_Yrz3jYEBv7hr610uwjOubOvpHmrWCA?usp=sharing" TargetMode="External"/><Relationship Id="rId13" Type="http://schemas.openxmlformats.org/officeDocument/2006/relationships/hyperlink" Target="https://drive.google.com/drive/folders/1KYx1l0s9UYAytv33ER6NMjjVoYmJNU4G?usp=sharing" TargetMode="External"/><Relationship Id="rId109" Type="http://schemas.openxmlformats.org/officeDocument/2006/relationships/hyperlink" Target="https://drive.google.com/drive/folders/1hl4Liks9SWt9GSl6Zdy7nP2kFVK1q7hD?usp=sharing" TargetMode="External"/><Relationship Id="rId34" Type="http://schemas.openxmlformats.org/officeDocument/2006/relationships/hyperlink" Target="https://drive.google.com/drive/folders/1LsdAnlZ8qqYq6Y8MMbk_Eput0tcwVDQ4?usp=sharing" TargetMode="External"/><Relationship Id="rId55" Type="http://schemas.openxmlformats.org/officeDocument/2006/relationships/hyperlink" Target="https://drive.google.com/drive/folders/1c096WweHe1CQF1qBcQOS-TZe87KYoRS_?usp=sharing" TargetMode="External"/><Relationship Id="rId76" Type="http://schemas.openxmlformats.org/officeDocument/2006/relationships/hyperlink" Target="https://drive.google.com/drive/folders/1FxNauDY63RkHwdB_Q8OA3eXrTMzno2RM?usp=sharing" TargetMode="External"/><Relationship Id="rId97" Type="http://schemas.openxmlformats.org/officeDocument/2006/relationships/hyperlink" Target="https://drive.google.com/drive/folders/1txqP3QSiHc7tMNd5zRrho0xHNqYABu_c?usp=sharing" TargetMode="External"/><Relationship Id="rId120" Type="http://schemas.openxmlformats.org/officeDocument/2006/relationships/hyperlink" Target="https://drive.google.com/drive/folders/1P_YnQktUq2x9WBhxRhnE7g_1j-pvc6Rc?usp=sharing" TargetMode="External"/><Relationship Id="rId141" Type="http://schemas.openxmlformats.org/officeDocument/2006/relationships/hyperlink" Target="https://drive.google.com/drive/folders/1Xg17F6aFgKkTJRiLPp5bFO3IW1Vq4Hem?usp=sharing" TargetMode="External"/><Relationship Id="rId7" Type="http://schemas.openxmlformats.org/officeDocument/2006/relationships/hyperlink" Target="https://drive.google.com/drive/folders/1sFLyOUVG-mSjVlmsDrhz7agBR3Rcpb4l?usp=sharing" TargetMode="External"/><Relationship Id="rId162" Type="http://schemas.openxmlformats.org/officeDocument/2006/relationships/hyperlink" Target="https://drive.google.com/drive/folders/1nwHYcThTswXd9DQQb7T4U7c7ZnfTF6sm?usp=sharing" TargetMode="External"/><Relationship Id="rId183" Type="http://schemas.openxmlformats.org/officeDocument/2006/relationships/hyperlink" Target="https://drive.google.com/drive/folders/10JtDRL98K8oFAdvti-Ka_sA3Dwo2N7CG?usp=sharing" TargetMode="External"/><Relationship Id="rId218" Type="http://schemas.openxmlformats.org/officeDocument/2006/relationships/hyperlink" Target="https://drive.google.com/drive/folders/1NFLygmDfVv9A9plieuLHKQi4ReWh7AlB?usp=sharing" TargetMode="External"/><Relationship Id="rId24" Type="http://schemas.openxmlformats.org/officeDocument/2006/relationships/hyperlink" Target="https://drive.google.com/drive/folders/1LSj4oSNH07qFM595eMp4O0ivPorxYDu6?usp=sharing" TargetMode="External"/><Relationship Id="rId45" Type="http://schemas.openxmlformats.org/officeDocument/2006/relationships/hyperlink" Target="https://drive.google.com/drive/folders/197LoNilZz7ZVzZaZdHTvlewxZNhmI66e?usp=sharing" TargetMode="External"/><Relationship Id="rId66" Type="http://schemas.openxmlformats.org/officeDocument/2006/relationships/hyperlink" Target="https://drive.google.com/drive/folders/1TZ9TR-VTAWm01Cz2kkGSRfmnCMcGJFDQ?usp=sharing" TargetMode="External"/><Relationship Id="rId87" Type="http://schemas.openxmlformats.org/officeDocument/2006/relationships/hyperlink" Target="https://drive.google.com/drive/folders/10uQboYqkOcl17MJZwT9o-5U_LggK6-9_?usp=sharing" TargetMode="External"/><Relationship Id="rId110" Type="http://schemas.openxmlformats.org/officeDocument/2006/relationships/hyperlink" Target="https://drive.google.com/drive/folders/1cnFulsH462igVj2o76VDdJ9iBXvmrWFr?usp=sharing" TargetMode="External"/><Relationship Id="rId131" Type="http://schemas.openxmlformats.org/officeDocument/2006/relationships/hyperlink" Target="https://drive.google.com/drive/folders/1InhdBeKA5Hn_XAuvnkzfGdENMGCOj3JH?usp=sharing" TargetMode="External"/><Relationship Id="rId152" Type="http://schemas.openxmlformats.org/officeDocument/2006/relationships/hyperlink" Target="https://drive.google.com/drive/folders/1fwR6c2OwUX-OTXb7uxIMYP4FLQddNGaC?usp=sharing" TargetMode="External"/><Relationship Id="rId173" Type="http://schemas.openxmlformats.org/officeDocument/2006/relationships/hyperlink" Target="https://drive.google.com/drive/folders/1tzXaMzMzCuniIGMVf0XqkTjxf54XGUCJ?usp=sharing" TargetMode="External"/><Relationship Id="rId194" Type="http://schemas.openxmlformats.org/officeDocument/2006/relationships/hyperlink" Target="https://drive.google.com/drive/folders/1x4ks0byC-audFbjsdwyeg0hoZM8LaTit?usp=sharing" TargetMode="External"/><Relationship Id="rId208" Type="http://schemas.openxmlformats.org/officeDocument/2006/relationships/hyperlink" Target="https://drive.google.com/drive/folders/1WlPFO0E7zP0H5NMSNu-jFsFiuqbt_vcp?usp=sharing" TargetMode="External"/><Relationship Id="rId229" Type="http://schemas.openxmlformats.org/officeDocument/2006/relationships/hyperlink" Target="https://drive.google.com/drive/folders/1NWoCee5HYEr__dJYamktlROoOI5oyPvn?usp=drive_link" TargetMode="External"/><Relationship Id="rId14" Type="http://schemas.openxmlformats.org/officeDocument/2006/relationships/hyperlink" Target="https://drive.google.com/drive/folders/1Kao67XIswSJfZVbSg-U9Ujq8YY4Zi8vB?usp=sharing" TargetMode="External"/><Relationship Id="rId35" Type="http://schemas.openxmlformats.org/officeDocument/2006/relationships/hyperlink" Target="https://drive.google.com/drive/folders/1M72Pyl7KlL875OT_NklcAe_nJkE57d4w?usp=sharing" TargetMode="External"/><Relationship Id="rId56" Type="http://schemas.openxmlformats.org/officeDocument/2006/relationships/hyperlink" Target="https://drive.google.com/drive/folders/1VwKGZy62zhC1EMz6mVH4kD9O9QZPd5Nt?usp=sharing" TargetMode="External"/><Relationship Id="rId77" Type="http://schemas.openxmlformats.org/officeDocument/2006/relationships/hyperlink" Target="https://drive.google.com/drive/folders/1ylf_B3JOPB7HKal-04lTytZd7A55rACa?usp=sharing" TargetMode="External"/><Relationship Id="rId100" Type="http://schemas.openxmlformats.org/officeDocument/2006/relationships/hyperlink" Target="https://drive.google.com/drive/folders/1qRPjO9HMBrepxu7vqQleD9wAm8xTFvnn?usp=sharing" TargetMode="External"/><Relationship Id="rId8" Type="http://schemas.openxmlformats.org/officeDocument/2006/relationships/hyperlink" Target="https://drive.google.com/drive/folders/1KFe7nDZCqgA_iY1mULQeCaKYM6iew9Kg?usp=sharing" TargetMode="External"/><Relationship Id="rId98" Type="http://schemas.openxmlformats.org/officeDocument/2006/relationships/hyperlink" Target="https://drive.google.com/drive/folders/1l4I_t7jN_MtnTG48Q4D2PlTYocNsFn8p?usp=sharing" TargetMode="External"/><Relationship Id="rId121" Type="http://schemas.openxmlformats.org/officeDocument/2006/relationships/hyperlink" Target="https://drive.google.com/drive/folders/1pCxUpRiciuRiS8ueo9edl0ISgiOeiDYj?usp=sharing" TargetMode="External"/><Relationship Id="rId142" Type="http://schemas.openxmlformats.org/officeDocument/2006/relationships/hyperlink" Target="https://drive.google.com/drive/folders/1Nslu3Or8jJCeDbn1oeGyvHVj870-m-bc?usp=sharing" TargetMode="External"/><Relationship Id="rId163" Type="http://schemas.openxmlformats.org/officeDocument/2006/relationships/hyperlink" Target="https://drive.google.com/drive/folders/1hPP9NAxgEoGT4klBXSauvv3DVzAZAiOC?usp=sharing" TargetMode="External"/><Relationship Id="rId184" Type="http://schemas.openxmlformats.org/officeDocument/2006/relationships/hyperlink" Target="https://drive.google.com/drive/folders/1Zrvtf4kt8Buh7ASXNMGTs9X9I8DsVPM-?usp=sharing" TargetMode="External"/><Relationship Id="rId219" Type="http://schemas.openxmlformats.org/officeDocument/2006/relationships/hyperlink" Target="https://drive.google.com/drive/folders/1J69L_3xh685nH4Ksh9s3c5B71HSlKIGs?usp=sharing" TargetMode="External"/><Relationship Id="rId230" Type="http://schemas.openxmlformats.org/officeDocument/2006/relationships/hyperlink" Target="https://drive.google.com/drive/folders/1SKRdyVUJNxWmHJ6769kdFIovto_9Zawz?usp=sharing" TargetMode="External"/><Relationship Id="rId25" Type="http://schemas.openxmlformats.org/officeDocument/2006/relationships/hyperlink" Target="https://drive.google.com/drive/folders/1LU-VbU4X2Tb2Qb6RPRqCPjZ0VGff-eBQ?usp=sharing" TargetMode="External"/><Relationship Id="rId46" Type="http://schemas.openxmlformats.org/officeDocument/2006/relationships/hyperlink" Target="https://drive.google.com/drive/folders/1qRNcR2_qYwnIV83g8x0mxuPR1vFC0xrk?usp=sharing" TargetMode="External"/><Relationship Id="rId67" Type="http://schemas.openxmlformats.org/officeDocument/2006/relationships/hyperlink" Target="https://drive.google.com/drive/folders/1twrDAT9LcbeEu5IZQgLm4znrEzJfxjUz?usp=sharing" TargetMode="External"/><Relationship Id="rId20" Type="http://schemas.openxmlformats.org/officeDocument/2006/relationships/hyperlink" Target="https://drive.google.com/drive/folders/1KyrFeItf7StZ_liIZWNaM0qC1RL6wTZE?usp=sharing" TargetMode="External"/><Relationship Id="rId41" Type="http://schemas.openxmlformats.org/officeDocument/2006/relationships/hyperlink" Target="https://drive.google.com/drive/folders/1X_Gm_6q2NrKU3ePNLwjeOIwlodeVG80Z?usp=sharing" TargetMode="External"/><Relationship Id="rId62" Type="http://schemas.openxmlformats.org/officeDocument/2006/relationships/hyperlink" Target="https://drive.google.com/drive/folders/1j9tRRtF7OFyJEI8AnY4g_VoSxZzDXidH?usp=sharing" TargetMode="External"/><Relationship Id="rId83" Type="http://schemas.openxmlformats.org/officeDocument/2006/relationships/hyperlink" Target="https://drive.google.com/drive/folders/1hVcQQnJ6ClLzSim7PG-Zqu2n4ziH0tY_?usp=sharing" TargetMode="External"/><Relationship Id="rId88" Type="http://schemas.openxmlformats.org/officeDocument/2006/relationships/hyperlink" Target="https://drive.google.com/drive/folders/1GibU97I8SLQBTU3YfWFVMwmCgCLe_AR-?usp=sharing" TargetMode="External"/><Relationship Id="rId111" Type="http://schemas.openxmlformats.org/officeDocument/2006/relationships/hyperlink" Target="https://drive.google.com/drive/folders/1fA6_W3SR0D7RX-uj15n5xF8FSTWRYcAy?usp=sharing" TargetMode="External"/><Relationship Id="rId132" Type="http://schemas.openxmlformats.org/officeDocument/2006/relationships/hyperlink" Target="https://drive.google.com/drive/folders/1V2SSEQqdZ2hRSC2f9vsTSxSxcC3PxDR1?usp=sharing" TargetMode="External"/><Relationship Id="rId153" Type="http://schemas.openxmlformats.org/officeDocument/2006/relationships/hyperlink" Target="https://drive.google.com/drive/folders/1L2mdW5Gk4ASgR0JI50PlfBI6V2JLS5sQ?usp=sharing" TargetMode="External"/><Relationship Id="rId174" Type="http://schemas.openxmlformats.org/officeDocument/2006/relationships/hyperlink" Target="https://drive.google.com/drive/folders/1DlMqpu2hwWoiagW6Ii_MaDw17WaYm1o0?usp=sharing" TargetMode="External"/><Relationship Id="rId179" Type="http://schemas.openxmlformats.org/officeDocument/2006/relationships/hyperlink" Target="https://drive.google.com/drive/folders/1e9zWoBR2-s46IvkSqweumSY0HqvzQvTj?usp=sharing" TargetMode="External"/><Relationship Id="rId195" Type="http://schemas.openxmlformats.org/officeDocument/2006/relationships/hyperlink" Target="https://drive.google.com/drive/folders/1T1tfimIiCM0lsrLiekpAKTX-q0kK1BPV?usp=sharing" TargetMode="External"/><Relationship Id="rId209" Type="http://schemas.openxmlformats.org/officeDocument/2006/relationships/hyperlink" Target="https://drive.google.com/drive/folders/1xXXiYh7RkWk83Sgtr4SKeXUmBf_Exhwr?usp=sharing" TargetMode="External"/><Relationship Id="rId190" Type="http://schemas.openxmlformats.org/officeDocument/2006/relationships/hyperlink" Target="https://drive.google.com/drive/folders/19HFJA6jtQfaZ5rkxFfAwvb7biNyhxWEy?usp=sharing" TargetMode="External"/><Relationship Id="rId204" Type="http://schemas.openxmlformats.org/officeDocument/2006/relationships/hyperlink" Target="https://drive.google.com/drive/folders/13z1XEF2TalzwLnoGP9JTVy2K4XfI1QAt?usp=sharing" TargetMode="External"/><Relationship Id="rId220" Type="http://schemas.openxmlformats.org/officeDocument/2006/relationships/hyperlink" Target="https://drive.google.com/drive/folders/1J9v2bfe8oJf56aT-zfZZ0n4Trjyidmb5?usp=sharing" TargetMode="External"/><Relationship Id="rId225" Type="http://schemas.openxmlformats.org/officeDocument/2006/relationships/hyperlink" Target="https://drive.google.com/drive/folders/1mjOnJSyXAASXkSEI-WbsTSXLDnBNvVWO?usp=drive_link" TargetMode="External"/><Relationship Id="rId15" Type="http://schemas.openxmlformats.org/officeDocument/2006/relationships/hyperlink" Target="https://drive.google.com/drive/folders/1KbTde3biefV_2WLAC4FV6vs6ok3s8EIc?usp=sharing" TargetMode="External"/><Relationship Id="rId36" Type="http://schemas.openxmlformats.org/officeDocument/2006/relationships/hyperlink" Target="https://drive.google.com/drive/folders/1MJ_v5WTJEiCipZ0pg0l2P-3RVecyrtkC?usp=sharing" TargetMode="External"/><Relationship Id="rId57" Type="http://schemas.openxmlformats.org/officeDocument/2006/relationships/hyperlink" Target="https://drive.google.com/drive/folders/18qD0YEi5VHKsxjIZnF0U-pwGYuSgQKRj?usp=sharing" TargetMode="External"/><Relationship Id="rId106" Type="http://schemas.openxmlformats.org/officeDocument/2006/relationships/hyperlink" Target="https://drive.google.com/drive/folders/1jOwKD-5U-1Ak9GWKPcfS3hq5k0kBuNXd?usp=sharing" TargetMode="External"/><Relationship Id="rId127" Type="http://schemas.openxmlformats.org/officeDocument/2006/relationships/hyperlink" Target="https://drive.google.com/drive/folders/1bnYojY1s39u1bldMPUGSX5NOJjvxAciV?usp=sharing" TargetMode="External"/><Relationship Id="rId10" Type="http://schemas.openxmlformats.org/officeDocument/2006/relationships/hyperlink" Target="https://drive.google.com/drive/folders/1KM2r2Xu9OdA_WpRjHOmSDK2-dlCemYR1?usp=sharing" TargetMode="External"/><Relationship Id="rId31" Type="http://schemas.openxmlformats.org/officeDocument/2006/relationships/hyperlink" Target="https://drive.google.com/drive/folders/1LgtTecEAVYurjI7THeIInk06qfq1xzGA?usp=sharing" TargetMode="External"/><Relationship Id="rId52" Type="http://schemas.openxmlformats.org/officeDocument/2006/relationships/hyperlink" Target="https://drive.google.com/drive/folders/1X6CkTXAYUvQOE6qIIJ4vlQ9Ksj6fquQa?usp=sharing" TargetMode="External"/><Relationship Id="rId73" Type="http://schemas.openxmlformats.org/officeDocument/2006/relationships/hyperlink" Target="https://drive.google.com/drive/folders/1C7mXm8zb56n6sSnmw4Eai_mtj9k8YXP5?usp=sharing" TargetMode="External"/><Relationship Id="rId78" Type="http://schemas.openxmlformats.org/officeDocument/2006/relationships/hyperlink" Target="https://drive.google.com/drive/folders/1azR1QKWCsnIVAuKpI1s6kyXzWzPWWDvH?usp=sharing" TargetMode="External"/><Relationship Id="rId94" Type="http://schemas.openxmlformats.org/officeDocument/2006/relationships/hyperlink" Target="https://drive.google.com/drive/folders/1hO8yXNFFxm6yJZ3PrlPUL2Xlp1sQ3BXA?usp=sharing" TargetMode="External"/><Relationship Id="rId99" Type="http://schemas.openxmlformats.org/officeDocument/2006/relationships/hyperlink" Target="https://drive.google.com/drive/folders/1C8ZFGRPZY7Epib9BOSAJryqI74GUDQbW?usp=sharing" TargetMode="External"/><Relationship Id="rId101" Type="http://schemas.openxmlformats.org/officeDocument/2006/relationships/hyperlink" Target="https://drive.google.com/drive/folders/1bJnN_zwdJjG2U28V3QEXWlHaCE4EKQTv?usp=sharing" TargetMode="External"/><Relationship Id="rId122" Type="http://schemas.openxmlformats.org/officeDocument/2006/relationships/hyperlink" Target="https://drive.google.com/drive/folders/1Tx3SOkdQ9nPq7wq1x381EticvFkSGPYQ?usp=sharing" TargetMode="External"/><Relationship Id="rId143" Type="http://schemas.openxmlformats.org/officeDocument/2006/relationships/hyperlink" Target="https://drive.google.com/drive/folders/1LaFssVDnCW9M33-rMIfCenkXu2Ms2mEZ?usp=sharing" TargetMode="External"/><Relationship Id="rId148" Type="http://schemas.openxmlformats.org/officeDocument/2006/relationships/hyperlink" Target="https://drive.google.com/drive/folders/1GnfRIhSKTWUe_3XpiqCUWjvwjzCBjNlm?usp=sharing" TargetMode="External"/><Relationship Id="rId164" Type="http://schemas.openxmlformats.org/officeDocument/2006/relationships/hyperlink" Target="https://drive.google.com/drive/folders/1df6TnOqg9Rc4rqAOQQgylzcoiC_zoNfc?usp=sharing" TargetMode="External"/><Relationship Id="rId169" Type="http://schemas.openxmlformats.org/officeDocument/2006/relationships/hyperlink" Target="https://drive.google.com/drive/folders/1wky34OcdGva4EqvtPk974XDuxJXPSmjA?usp=sharing" TargetMode="External"/><Relationship Id="rId185" Type="http://schemas.openxmlformats.org/officeDocument/2006/relationships/hyperlink" Target="https://drive.google.com/drive/folders/1BvYqplJsChUgumTE2wuP5AngqX3L5pmZ?usp=sharing" TargetMode="External"/><Relationship Id="rId4" Type="http://schemas.openxmlformats.org/officeDocument/2006/relationships/hyperlink" Target="https://drive.google.com/drive/folders/1U2fB91K8rJxV60HpUXCphjSkUVaHaOSP?usp=sharing" TargetMode="External"/><Relationship Id="rId9" Type="http://schemas.openxmlformats.org/officeDocument/2006/relationships/hyperlink" Target="https://drive.google.com/drive/folders/1KLRVgByNVAROtT-Xa9LJ7jHfutjSbPHh?usp=sharing" TargetMode="External"/><Relationship Id="rId180" Type="http://schemas.openxmlformats.org/officeDocument/2006/relationships/hyperlink" Target="https://drive.google.com/drive/folders/1xqwhut0lxl9Jq6YEnnDLjJ_DqQCjwiPP?usp=sharing" TargetMode="External"/><Relationship Id="rId210" Type="http://schemas.openxmlformats.org/officeDocument/2006/relationships/hyperlink" Target="https://drive.google.com/drive/folders/1YpIYHb7SXwspoeRhc8aIqs84KtKW_Mm_?usp=sharing" TargetMode="External"/><Relationship Id="rId215" Type="http://schemas.openxmlformats.org/officeDocument/2006/relationships/hyperlink" Target="https://drive.google.com/drive/folders/1V3683D7rdCqmunlub3Vr3kzJPQDH6UzS?usp=sharing" TargetMode="External"/><Relationship Id="rId26" Type="http://schemas.openxmlformats.org/officeDocument/2006/relationships/hyperlink" Target="https://drive.google.com/drive/folders/1LWDNNsu8HJ4V-L4xO12TQ96p1eru4PM1?usp=sharing" TargetMode="External"/><Relationship Id="rId231" Type="http://schemas.openxmlformats.org/officeDocument/2006/relationships/hyperlink" Target="https://drive.google.com/drive/folders/1AwcMFf8PsbgqDkerwlRYqkXjU5GSHB8S?usp=sharing" TargetMode="External"/><Relationship Id="rId47" Type="http://schemas.openxmlformats.org/officeDocument/2006/relationships/hyperlink" Target="https://drive.google.com/drive/folders/1N_-DQm3f6Z5lIXSzlukahBBqAn-bw2JN?usp=sharing" TargetMode="External"/><Relationship Id="rId68" Type="http://schemas.openxmlformats.org/officeDocument/2006/relationships/hyperlink" Target="https://drive.google.com/drive/folders/15Iuptga6Z_Je2UiXLP8jQdC1Rg3n2t5c?usp=sharing" TargetMode="External"/><Relationship Id="rId89" Type="http://schemas.openxmlformats.org/officeDocument/2006/relationships/hyperlink" Target="https://drive.google.com/drive/folders/1kSQQk9xKlpZt53sXEiPkI_qwzTOmblnV?usp=sharing" TargetMode="External"/><Relationship Id="rId112" Type="http://schemas.openxmlformats.org/officeDocument/2006/relationships/hyperlink" Target="https://drive.google.com/drive/folders/1ihCjrCrg7IlYmEh9Xf89i3RMMBvHSNY7?usp=sharing" TargetMode="External"/><Relationship Id="rId133" Type="http://schemas.openxmlformats.org/officeDocument/2006/relationships/hyperlink" Target="https://drive.google.com/drive/folders/1QPP4K3MhRv11mT2IochqiUA8PCXvzECM?usp=sharing" TargetMode="External"/><Relationship Id="rId154" Type="http://schemas.openxmlformats.org/officeDocument/2006/relationships/hyperlink" Target="https://drive.google.com/drive/folders/1RDcvkqv4jhpaNFpPQtpJZMal2kRrvpVY?usp=sharing" TargetMode="External"/><Relationship Id="rId175" Type="http://schemas.openxmlformats.org/officeDocument/2006/relationships/hyperlink" Target="https://drive.google.com/drive/folders/133Q7r7M7HrIBTAupYBvggDaYPNiH_lar?usp=sharing" TargetMode="External"/><Relationship Id="rId196" Type="http://schemas.openxmlformats.org/officeDocument/2006/relationships/hyperlink" Target="https://drive.google.com/drive/folders/1f7PNEL6PiMjxRKhEDFe4iuOZ6niynNx-?usp=sharing" TargetMode="External"/><Relationship Id="rId200" Type="http://schemas.openxmlformats.org/officeDocument/2006/relationships/hyperlink" Target="https://drive.google.com/drive/folders/1kVWHHiKxMkeyhxtQO-Vpikmheg5WUAGu?usp=sharing" TargetMode="External"/><Relationship Id="rId16" Type="http://schemas.openxmlformats.org/officeDocument/2006/relationships/hyperlink" Target="https://drive.google.com/drive/folders/1Kq5eI4UggdTmBu3gSEeXJ0OFdya2LCzD?usp=sharing" TargetMode="External"/><Relationship Id="rId221" Type="http://schemas.openxmlformats.org/officeDocument/2006/relationships/hyperlink" Target="https://drive.google.com/drive/folders/1Joi81gwUjFrt-gb9o0C1OtyXF2CS_nlG?usp=sharing" TargetMode="External"/><Relationship Id="rId37" Type="http://schemas.openxmlformats.org/officeDocument/2006/relationships/hyperlink" Target="https://drive.google.com/drive/folders/1MMF6YXa4J0S9b-qWEVe3eJeOo4C1GWSD?usp=sharing" TargetMode="External"/><Relationship Id="rId58" Type="http://schemas.openxmlformats.org/officeDocument/2006/relationships/hyperlink" Target="https://drive.google.com/drive/folders/1xLTTh48Yacm0wE_QDO5Car6q8xVAPRZ3?usp=sharing" TargetMode="External"/><Relationship Id="rId79" Type="http://schemas.openxmlformats.org/officeDocument/2006/relationships/hyperlink" Target="https://drive.google.com/drive/folders/1AIXoD-gEyVWtewgDgtQwXD8uuDfqCF8z?usp=sharing" TargetMode="External"/><Relationship Id="rId102" Type="http://schemas.openxmlformats.org/officeDocument/2006/relationships/hyperlink" Target="https://drive.google.com/drive/folders/1Ze8mSfsrFq4fK4dDjpciQpaH5H0_wVoc?usp=sharing" TargetMode="External"/><Relationship Id="rId123" Type="http://schemas.openxmlformats.org/officeDocument/2006/relationships/hyperlink" Target="https://drive.google.com/drive/folders/1-7K2XHx6zWlcP8OGri-YeQfbnvEbaUT3?usp=sharing" TargetMode="External"/><Relationship Id="rId144" Type="http://schemas.openxmlformats.org/officeDocument/2006/relationships/hyperlink" Target="https://drive.google.com/drive/folders/1661WZDTTalltXQr7xcptru6D09C-B3Of?usp=sharing" TargetMode="External"/><Relationship Id="rId90" Type="http://schemas.openxmlformats.org/officeDocument/2006/relationships/hyperlink" Target="https://drive.google.com/drive/folders/1quk6va-RzWtuNN5cQOygPQxlHKpb9FRd?usp=sharing" TargetMode="External"/><Relationship Id="rId165" Type="http://schemas.openxmlformats.org/officeDocument/2006/relationships/hyperlink" Target="https://drive.google.com/drive/folders/14eiE2gPYbjJSOTisI0oi7PnikqlLZGFs?usp=sharing" TargetMode="External"/><Relationship Id="rId186" Type="http://schemas.openxmlformats.org/officeDocument/2006/relationships/hyperlink" Target="https://drive.google.com/drive/folders/1KjB2f0zHnU6JGMom6cslN7Kx8vvJeENT?usp=sharing" TargetMode="External"/><Relationship Id="rId211" Type="http://schemas.openxmlformats.org/officeDocument/2006/relationships/hyperlink" Target="https://drive.google.com/drive/folders/1jtU7-1_Z6eu_H1-d9W_qBvkVzlTg5DvY?usp=sharing" TargetMode="External"/><Relationship Id="rId232" Type="http://schemas.openxmlformats.org/officeDocument/2006/relationships/hyperlink" Target="https://drive.google.com/drive/folders/1ORxStXCO2OTJgtnGmawxxhAxSAPPhp_s?usp=sharing" TargetMode="External"/><Relationship Id="rId27" Type="http://schemas.openxmlformats.org/officeDocument/2006/relationships/hyperlink" Target="https://drive.google.com/drive/folders/1LY_3W00dOQpuP-sOBd8_4s5p1WzSkDb-?usp=sharing" TargetMode="External"/><Relationship Id="rId48" Type="http://schemas.openxmlformats.org/officeDocument/2006/relationships/hyperlink" Target="https://drive.google.com/drive/folders/1eubSnHQZTegZ_q5OygTeEAOG4zRiLaNm?usp=sharing" TargetMode="External"/><Relationship Id="rId69" Type="http://schemas.openxmlformats.org/officeDocument/2006/relationships/hyperlink" Target="https://drive.google.com/drive/folders/1SFN4-3qerwKyRp6xd04Vv2mhHbDYViaU?usp=sharing" TargetMode="External"/><Relationship Id="rId113" Type="http://schemas.openxmlformats.org/officeDocument/2006/relationships/hyperlink" Target="https://drive.google.com/drive/folders/1ptQiagpbWT9RM4FQDMg3gnlerQ1-UbNi?usp=sharing" TargetMode="External"/><Relationship Id="rId134" Type="http://schemas.openxmlformats.org/officeDocument/2006/relationships/hyperlink" Target="https://drive.google.com/drive/folders/1v5QE396hpWz3zAPO-TkkgdKB-jWYLhSG?usp=sharing" TargetMode="External"/><Relationship Id="rId80" Type="http://schemas.openxmlformats.org/officeDocument/2006/relationships/hyperlink" Target="https://drive.google.com/drive/folders/1lVxezshlwxdJ2vtbTHrVV5jzaFk55GXw?usp=sharing" TargetMode="External"/><Relationship Id="rId155" Type="http://schemas.openxmlformats.org/officeDocument/2006/relationships/hyperlink" Target="https://drive.google.com/drive/folders/1DL10w1WneaCrRdb-CJdFbS2T9H4Aua8r?usp=sharing" TargetMode="External"/><Relationship Id="rId176" Type="http://schemas.openxmlformats.org/officeDocument/2006/relationships/hyperlink" Target="https://drive.google.com/drive/folders/1TW3HLuCy7dlgcdv4My-KUNOD7JL5S-Jk?usp=sharing" TargetMode="External"/><Relationship Id="rId197" Type="http://schemas.openxmlformats.org/officeDocument/2006/relationships/hyperlink" Target="https://drive.google.com/drive/folders/1sXOEdVhhVTyqzYMu3-ck-j0e-KhAU4RB?usp=sharing" TargetMode="External"/><Relationship Id="rId201" Type="http://schemas.openxmlformats.org/officeDocument/2006/relationships/hyperlink" Target="https://drive.google.com/drive/folders/19cxYbRsljtJ3lehELFWjjE_pt-9k-Imv?usp=sharing" TargetMode="External"/><Relationship Id="rId222" Type="http://schemas.openxmlformats.org/officeDocument/2006/relationships/hyperlink" Target="https://drive.google.com/drive/folders/1RoxAlT67vwc3lZZsWV4H77ZqH6y2mwxR?usp=sharing" TargetMode="External"/><Relationship Id="rId17" Type="http://schemas.openxmlformats.org/officeDocument/2006/relationships/hyperlink" Target="https://drive.google.com/drive/folders/1KwTnqFbh7YwtrF6WREp06suDtRrWxRt0?usp=sharing" TargetMode="External"/><Relationship Id="rId38" Type="http://schemas.openxmlformats.org/officeDocument/2006/relationships/hyperlink" Target="https://drive.google.com/drive/folders/1MRi9EmAT2cM74ANqru8JTGQ1XqK1wD8F?usp=sharing" TargetMode="External"/><Relationship Id="rId59" Type="http://schemas.openxmlformats.org/officeDocument/2006/relationships/hyperlink" Target="https://drive.google.com/drive/folders/1C_CxCSUNW9dKhDdS2UHxYSs_f0p3PpgP?usp=sharing" TargetMode="External"/><Relationship Id="rId103" Type="http://schemas.openxmlformats.org/officeDocument/2006/relationships/hyperlink" Target="https://drive.google.com/drive/folders/10FSqC3ewRBQ9ZqbR2lycb30PjvRTI-ES?usp=sharing" TargetMode="External"/><Relationship Id="rId124" Type="http://schemas.openxmlformats.org/officeDocument/2006/relationships/hyperlink" Target="https://drive.google.com/drive/folders/1K4WFWUNUsex3Tl953cTucOeKv0wou5R5?usp=sharing" TargetMode="External"/><Relationship Id="rId70" Type="http://schemas.openxmlformats.org/officeDocument/2006/relationships/hyperlink" Target="https://drive.google.com/drive/folders/1gwoBxQrh6k7RPt1H5BSWwhs5vc0b3CdN?usp=sharing" TargetMode="External"/><Relationship Id="rId91" Type="http://schemas.openxmlformats.org/officeDocument/2006/relationships/hyperlink" Target="https://drive.google.com/drive/folders/1Vx2_xhaKuFpcpe_MhvzrX7nNaaZqJ7oP?usp=sharing" TargetMode="External"/><Relationship Id="rId145" Type="http://schemas.openxmlformats.org/officeDocument/2006/relationships/hyperlink" Target="https://drive.google.com/drive/folders/17GHM9u0WS_p03GgIM4v_csWie2iFM2y5?usp=sharing" TargetMode="External"/><Relationship Id="rId166" Type="http://schemas.openxmlformats.org/officeDocument/2006/relationships/hyperlink" Target="https://drive.google.com/drive/folders/1DadX_2656JaSUrdk9z6ZrJE7Qq3GMujw?usp=sharing" TargetMode="External"/><Relationship Id="rId187" Type="http://schemas.openxmlformats.org/officeDocument/2006/relationships/hyperlink" Target="https://drive.google.com/drive/folders/1xRBESjhsl40DYQ_hjmVR-FpMWQNHbLh5?usp=sharing" TargetMode="External"/><Relationship Id="rId1" Type="http://schemas.openxmlformats.org/officeDocument/2006/relationships/hyperlink" Target="https://drive.google.com/drive/folders/17JJvjq_esgXCs2BSOTzCzsY7rxVZytP3?usp=sharing" TargetMode="External"/><Relationship Id="rId212" Type="http://schemas.openxmlformats.org/officeDocument/2006/relationships/hyperlink" Target="https://drive.google.com/drive/folders/13ACa3XMaf6PLFlgmlFIj0QD3d2EuFeCV?usp=sharing" TargetMode="External"/><Relationship Id="rId233" Type="http://schemas.openxmlformats.org/officeDocument/2006/relationships/hyperlink" Target="https://drive.google.com/drive/folders/1MlCmlaeSTbbWA1TxcwCdVcZIEa_pvF9D?usp=drive_link" TargetMode="External"/><Relationship Id="rId28" Type="http://schemas.openxmlformats.org/officeDocument/2006/relationships/hyperlink" Target="https://drive.google.com/drive/folders/1LYf-99H4AEvMgGxNp8N2AEfkZdn3ft3p?usp=sharing" TargetMode="External"/><Relationship Id="rId49" Type="http://schemas.openxmlformats.org/officeDocument/2006/relationships/hyperlink" Target="https://drive.google.com/drive/folders/10lQA3S8K1QYylfS-HtVsQBlXiHBtMYpX?usp=sharing" TargetMode="External"/><Relationship Id="rId114" Type="http://schemas.openxmlformats.org/officeDocument/2006/relationships/hyperlink" Target="https://drive.google.com/drive/folders/1utq59_AY9L7mvam8Z4UrKkpCbvcoGbq0?usp=sharing" TargetMode="External"/><Relationship Id="rId60" Type="http://schemas.openxmlformats.org/officeDocument/2006/relationships/hyperlink" Target="https://drive.google.com/drive/folders/1ScSqWKFecaRRPYZEzmwPKrXguLuAFXrG?usp=sharing" TargetMode="External"/><Relationship Id="rId81" Type="http://schemas.openxmlformats.org/officeDocument/2006/relationships/hyperlink" Target="https://drive.google.com/drive/folders/1WnAaRj-dioyAcmfFGUdtNaHN6TaUpomW?usp=sharing" TargetMode="External"/><Relationship Id="rId135" Type="http://schemas.openxmlformats.org/officeDocument/2006/relationships/hyperlink" Target="https://drive.google.com/drive/folders/1cDdStX2epJM6MGK6iDwWHs3BBuPO69xv?usp=sharing" TargetMode="External"/><Relationship Id="rId156" Type="http://schemas.openxmlformats.org/officeDocument/2006/relationships/hyperlink" Target="https://drive.google.com/drive/folders/1O5qhCEuV-9AtUEqHPyjNYfnS3pB5zxAP?usp=sharing" TargetMode="External"/><Relationship Id="rId177" Type="http://schemas.openxmlformats.org/officeDocument/2006/relationships/hyperlink" Target="https://drive.google.com/drive/folders/1gZSm1xZ692OqXfGkIHPYrJiG9SS2nx1B?usp=sharing" TargetMode="External"/><Relationship Id="rId198" Type="http://schemas.openxmlformats.org/officeDocument/2006/relationships/hyperlink" Target="https://drive.google.com/drive/folders/1Q9zzI2A8_DHJTC8yXQ8lVF5WcZF3pqNi?usp=sharing" TargetMode="External"/><Relationship Id="rId202" Type="http://schemas.openxmlformats.org/officeDocument/2006/relationships/hyperlink" Target="https://drive.google.com/drive/folders/1vgk1nj2Sd4VGCfYBPlQ6YAUVkgqgzGDT?usp=sharing" TargetMode="External"/><Relationship Id="rId223" Type="http://schemas.openxmlformats.org/officeDocument/2006/relationships/hyperlink" Target="https://drive.google.com/drive/folders/1lNy6KmsuTbdIxjFebnWLVFM3y_udLl2j?usp=sharing" TargetMode="External"/><Relationship Id="rId18" Type="http://schemas.openxmlformats.org/officeDocument/2006/relationships/hyperlink" Target="https://drive.google.com/drive/folders/1KxTEsY0qSQWlXZ367Do11ABmpB4_1TcR?usp=sharing" TargetMode="External"/><Relationship Id="rId39" Type="http://schemas.openxmlformats.org/officeDocument/2006/relationships/hyperlink" Target="https://drive.google.com/drive/folders/1MffsYufsyvKVzXRHJuEuuuIUgVwVbQYI?usp=sharing" TargetMode="External"/><Relationship Id="rId50" Type="http://schemas.openxmlformats.org/officeDocument/2006/relationships/hyperlink" Target="https://drive.google.com/drive/folders/1rmkSVAs_owJeJs2WbONCOXbGzpa0DERZ?usp=sharing" TargetMode="External"/><Relationship Id="rId104" Type="http://schemas.openxmlformats.org/officeDocument/2006/relationships/hyperlink" Target="https://drive.google.com/drive/folders/1IfdFapt0D7lSYIQe2hwO6MPVh0W0LHw6?usp=sharing" TargetMode="External"/><Relationship Id="rId125" Type="http://schemas.openxmlformats.org/officeDocument/2006/relationships/hyperlink" Target="https://drive.google.com/drive/folders/1BFmbyxjy-y43GdZAMxJwR3F1ow8bW4Aq?usp=sharing" TargetMode="External"/><Relationship Id="rId146" Type="http://schemas.openxmlformats.org/officeDocument/2006/relationships/hyperlink" Target="https://drive.google.com/drive/folders/1UNp9uoDyfLsk9SVL0iqqPteTCMnXQHKb?usp=sharing" TargetMode="External"/><Relationship Id="rId167" Type="http://schemas.openxmlformats.org/officeDocument/2006/relationships/hyperlink" Target="https://drive.google.com/drive/folders/1DupLwXkJFd4aCyI99UDrOKJgIjoI-VWN?usp=sharing" TargetMode="External"/><Relationship Id="rId188" Type="http://schemas.openxmlformats.org/officeDocument/2006/relationships/hyperlink" Target="https://drive.google.com/drive/folders/1J36cDj86lu7vVYYBIkse9GD05X_jPpiu?usp=sharing" TargetMode="External"/><Relationship Id="rId71" Type="http://schemas.openxmlformats.org/officeDocument/2006/relationships/hyperlink" Target="https://drive.google.com/drive/folders/14RUSRft9Q0zTQqELJ4keIK_5bxu7s9QO?usp=sharing" TargetMode="External"/><Relationship Id="rId92" Type="http://schemas.openxmlformats.org/officeDocument/2006/relationships/hyperlink" Target="https://drive.google.com/drive/folders/1u_u-nbUIleUw7U97fOl8kgu-P4GLiP9Y?usp=sharing" TargetMode="External"/><Relationship Id="rId213" Type="http://schemas.openxmlformats.org/officeDocument/2006/relationships/hyperlink" Target="https://drive.google.com/drive/folders/1U1DFD_WR4vlDIb4I2twY_HvkmaY0Ehcz?usp=sharing" TargetMode="External"/><Relationship Id="rId2" Type="http://schemas.openxmlformats.org/officeDocument/2006/relationships/hyperlink" Target="https://drive.google.com/drive/folders/1K4X0NFsIcKBpCv-D628CK6DayE-pUfmk?usp=sharing" TargetMode="External"/><Relationship Id="rId29" Type="http://schemas.openxmlformats.org/officeDocument/2006/relationships/hyperlink" Target="https://drive.google.com/drive/folders/1LaPwSDZDfmPHs-pAG1MU-APDe3wxDn7j?usp=sharing" TargetMode="External"/><Relationship Id="rId40" Type="http://schemas.openxmlformats.org/officeDocument/2006/relationships/hyperlink" Target="https://drive.google.com/drive/folders/1Mh-GwgTWix9MgZtDneYbFsGyqOOO7ayF?usp=sharing" TargetMode="External"/><Relationship Id="rId115" Type="http://schemas.openxmlformats.org/officeDocument/2006/relationships/hyperlink" Target="https://drive.google.com/drive/folders/1z23B0EPEHk1J-81mtDxKmlk9Pk1io0XC?usp=sharing" TargetMode="External"/><Relationship Id="rId136" Type="http://schemas.openxmlformats.org/officeDocument/2006/relationships/hyperlink" Target="https://drive.google.com/drive/folders/1lICcqxiklpK7H9ImxdVbJvxkdNgrGtGF?usp=sharing" TargetMode="External"/><Relationship Id="rId157" Type="http://schemas.openxmlformats.org/officeDocument/2006/relationships/hyperlink" Target="https://drive.google.com/drive/folders/1XXOfFgbfblnHwSoMSIvnxJNWOm0rvuMd?usp=sharing" TargetMode="External"/><Relationship Id="rId178" Type="http://schemas.openxmlformats.org/officeDocument/2006/relationships/hyperlink" Target="https://drive.google.com/drive/folders/1JRp1BfWUNnwEIjbs0XEN2t_KOTYMueZx?usp=sharing" TargetMode="External"/><Relationship Id="rId61" Type="http://schemas.openxmlformats.org/officeDocument/2006/relationships/hyperlink" Target="https://drive.google.com/drive/folders/1VNT87bBwOJyxXN_W2MZcIQa0y2_1xh1i?usp=sharing" TargetMode="External"/><Relationship Id="rId82" Type="http://schemas.openxmlformats.org/officeDocument/2006/relationships/hyperlink" Target="https://drive.google.com/drive/folders/1KaLmJdvx7v-IbBgprZzgW2R-PH2ktcLt?usp=sharing" TargetMode="External"/><Relationship Id="rId199" Type="http://schemas.openxmlformats.org/officeDocument/2006/relationships/hyperlink" Target="https://drive.google.com/drive/folders/1Yu8EQMFf74RLrSeiYS_EbMrOQUR6CGT6?usp=sharing" TargetMode="External"/><Relationship Id="rId203" Type="http://schemas.openxmlformats.org/officeDocument/2006/relationships/hyperlink" Target="https://drive.google.com/drive/folders/16waZddoYJChnY95s9hc7rv4JwfSVABdY?usp=sharing" TargetMode="External"/><Relationship Id="rId19" Type="http://schemas.openxmlformats.org/officeDocument/2006/relationships/hyperlink" Target="https://drive.google.com/drive/folders/1KyJYpA0Q9PmxhoI9yNK-TXlovsAnTTde?usp=sharing" TargetMode="External"/><Relationship Id="rId224" Type="http://schemas.openxmlformats.org/officeDocument/2006/relationships/hyperlink" Target="https://drive.google.com/drive/folders/1PCvavxAL2IaeOOF3xPYp0TnMjQ8NJ-zQ?usp=drive_link" TargetMode="External"/><Relationship Id="rId30" Type="http://schemas.openxmlformats.org/officeDocument/2006/relationships/hyperlink" Target="https://drive.google.com/drive/folders/1Lbz1C_0rjBx_tICS9hRkQBrp7B1MrCiR?usp=sharing" TargetMode="External"/><Relationship Id="rId105" Type="http://schemas.openxmlformats.org/officeDocument/2006/relationships/hyperlink" Target="https://drive.google.com/drive/folders/1i8idVI3vHfYTQ0c3vqB3lGyec1DXyJRM?usp=sharing" TargetMode="External"/><Relationship Id="rId126" Type="http://schemas.openxmlformats.org/officeDocument/2006/relationships/hyperlink" Target="https://drive.google.com/drive/folders/1QDZQ4kH5KS7fUEMkcako1cnm5v2QJxI1?usp=sharing" TargetMode="External"/><Relationship Id="rId147" Type="http://schemas.openxmlformats.org/officeDocument/2006/relationships/hyperlink" Target="https://drive.google.com/drive/folders/1CiSCwANYUiECEwIOx7io0UYWUSU0mrBu?usp=sharing" TargetMode="External"/><Relationship Id="rId168" Type="http://schemas.openxmlformats.org/officeDocument/2006/relationships/hyperlink" Target="https://drive.google.com/drive/folders/1zXBQYKskhyF7AsuyLhesyoY0b_jEsQgN?usp=sharing" TargetMode="External"/><Relationship Id="rId51" Type="http://schemas.openxmlformats.org/officeDocument/2006/relationships/hyperlink" Target="https://drive.google.com/drive/folders/1u0qb5cbUUV_BlXXZ5_Jt_gW2F9pt5GC1?usp=sharing" TargetMode="External"/><Relationship Id="rId72" Type="http://schemas.openxmlformats.org/officeDocument/2006/relationships/hyperlink" Target="https://drive.google.com/drive/folders/1zTDENZl-ZP7yftsgV5562EQ_5ButEyHr?usp=sharing" TargetMode="External"/><Relationship Id="rId93" Type="http://schemas.openxmlformats.org/officeDocument/2006/relationships/hyperlink" Target="https://drive.google.com/drive/folders/1_-z0wOdx_C2KHY_HDj4FWKlAG13N7taD?usp=sharing" TargetMode="External"/><Relationship Id="rId189" Type="http://schemas.openxmlformats.org/officeDocument/2006/relationships/hyperlink" Target="https://drive.google.com/drive/folders/1ignKl9KY2Dt1aKmj4csF29MoRiNGru9K?usp=sharing" TargetMode="External"/><Relationship Id="rId3" Type="http://schemas.openxmlformats.org/officeDocument/2006/relationships/hyperlink" Target="https://drive.google.com/drive/folders/1aUKrila6bttX3vuQgxDz4KAS2c1cXJEl?usp=sharing" TargetMode="External"/><Relationship Id="rId214" Type="http://schemas.openxmlformats.org/officeDocument/2006/relationships/hyperlink" Target="https://drive.google.com/drive/folders/1_Oc0XCIFs20A3JXJa6PVrRnFq0Os_otA?usp=sharing" TargetMode="External"/><Relationship Id="rId116" Type="http://schemas.openxmlformats.org/officeDocument/2006/relationships/hyperlink" Target="https://drive.google.com/drive/folders/1iYaYCg1ok3ijBVqDCr6yjSttdykxyXrK?usp=sharing" TargetMode="External"/><Relationship Id="rId137" Type="http://schemas.openxmlformats.org/officeDocument/2006/relationships/hyperlink" Target="https://drive.google.com/drive/folders/17yNFLg1FWAy3FTxCrWzZ15HIPYI4qV9V?usp=sharing" TargetMode="External"/><Relationship Id="rId158" Type="http://schemas.openxmlformats.org/officeDocument/2006/relationships/hyperlink" Target="https://drive.google.com/drive/folders/1RlkefZYndhFs62FQ0Ujr4zCmxSebn7nB?usp=sharin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56BAC-99A1-4DE4-B7DD-97286EC220DE}">
  <dimension ref="B5:O136"/>
  <sheetViews>
    <sheetView tabSelected="1" topLeftCell="B1" zoomScale="90" zoomScaleNormal="90" workbookViewId="0">
      <selection activeCell="P1" sqref="P1"/>
    </sheetView>
  </sheetViews>
  <sheetFormatPr baseColWidth="10" defaultColWidth="8.85546875" defaultRowHeight="15" x14ac:dyDescent="0.25"/>
  <cols>
    <col min="1" max="1" width="7.140625" style="5" customWidth="1"/>
    <col min="2" max="2" width="9.140625" style="5" customWidth="1"/>
    <col min="3" max="257" width="8.85546875" style="5"/>
    <col min="258" max="258" width="9.140625" style="5" customWidth="1"/>
    <col min="259" max="513" width="8.85546875" style="5"/>
    <col min="514" max="514" width="9.140625" style="5" customWidth="1"/>
    <col min="515" max="769" width="8.85546875" style="5"/>
    <col min="770" max="770" width="9.140625" style="5" customWidth="1"/>
    <col min="771" max="1025" width="8.85546875" style="5"/>
    <col min="1026" max="1026" width="9.140625" style="5" customWidth="1"/>
    <col min="1027" max="1281" width="8.85546875" style="5"/>
    <col min="1282" max="1282" width="9.140625" style="5" customWidth="1"/>
    <col min="1283" max="1537" width="8.85546875" style="5"/>
    <col min="1538" max="1538" width="9.140625" style="5" customWidth="1"/>
    <col min="1539" max="1793" width="8.85546875" style="5"/>
    <col min="1794" max="1794" width="9.140625" style="5" customWidth="1"/>
    <col min="1795" max="2049" width="8.85546875" style="5"/>
    <col min="2050" max="2050" width="9.140625" style="5" customWidth="1"/>
    <col min="2051" max="2305" width="8.85546875" style="5"/>
    <col min="2306" max="2306" width="9.140625" style="5" customWidth="1"/>
    <col min="2307" max="2561" width="8.85546875" style="5"/>
    <col min="2562" max="2562" width="9.140625" style="5" customWidth="1"/>
    <col min="2563" max="2817" width="8.85546875" style="5"/>
    <col min="2818" max="2818" width="9.140625" style="5" customWidth="1"/>
    <col min="2819" max="3073" width="8.85546875" style="5"/>
    <col min="3074" max="3074" width="9.140625" style="5" customWidth="1"/>
    <col min="3075" max="3329" width="8.85546875" style="5"/>
    <col min="3330" max="3330" width="9.140625" style="5" customWidth="1"/>
    <col min="3331" max="3585" width="8.85546875" style="5"/>
    <col min="3586" max="3586" width="9.140625" style="5" customWidth="1"/>
    <col min="3587" max="3841" width="8.85546875" style="5"/>
    <col min="3842" max="3842" width="9.140625" style="5" customWidth="1"/>
    <col min="3843" max="4097" width="8.85546875" style="5"/>
    <col min="4098" max="4098" width="9.140625" style="5" customWidth="1"/>
    <col min="4099" max="4353" width="8.85546875" style="5"/>
    <col min="4354" max="4354" width="9.140625" style="5" customWidth="1"/>
    <col min="4355" max="4609" width="8.85546875" style="5"/>
    <col min="4610" max="4610" width="9.140625" style="5" customWidth="1"/>
    <col min="4611" max="4865" width="8.85546875" style="5"/>
    <col min="4866" max="4866" width="9.140625" style="5" customWidth="1"/>
    <col min="4867" max="5121" width="8.85546875" style="5"/>
    <col min="5122" max="5122" width="9.140625" style="5" customWidth="1"/>
    <col min="5123" max="5377" width="8.85546875" style="5"/>
    <col min="5378" max="5378" width="9.140625" style="5" customWidth="1"/>
    <col min="5379" max="5633" width="8.85546875" style="5"/>
    <col min="5634" max="5634" width="9.140625" style="5" customWidth="1"/>
    <col min="5635" max="5889" width="8.85546875" style="5"/>
    <col min="5890" max="5890" width="9.140625" style="5" customWidth="1"/>
    <col min="5891" max="6145" width="8.85546875" style="5"/>
    <col min="6146" max="6146" width="9.140625" style="5" customWidth="1"/>
    <col min="6147" max="6401" width="8.85546875" style="5"/>
    <col min="6402" max="6402" width="9.140625" style="5" customWidth="1"/>
    <col min="6403" max="6657" width="8.85546875" style="5"/>
    <col min="6658" max="6658" width="9.140625" style="5" customWidth="1"/>
    <col min="6659" max="6913" width="8.85546875" style="5"/>
    <col min="6914" max="6914" width="9.140625" style="5" customWidth="1"/>
    <col min="6915" max="7169" width="8.85546875" style="5"/>
    <col min="7170" max="7170" width="9.140625" style="5" customWidth="1"/>
    <col min="7171" max="7425" width="8.85546875" style="5"/>
    <col min="7426" max="7426" width="9.140625" style="5" customWidth="1"/>
    <col min="7427" max="7681" width="8.85546875" style="5"/>
    <col min="7682" max="7682" width="9.140625" style="5" customWidth="1"/>
    <col min="7683" max="7937" width="8.85546875" style="5"/>
    <col min="7938" max="7938" width="9.140625" style="5" customWidth="1"/>
    <col min="7939" max="8193" width="8.85546875" style="5"/>
    <col min="8194" max="8194" width="9.140625" style="5" customWidth="1"/>
    <col min="8195" max="8449" width="8.85546875" style="5"/>
    <col min="8450" max="8450" width="9.140625" style="5" customWidth="1"/>
    <col min="8451" max="8705" width="8.85546875" style="5"/>
    <col min="8706" max="8706" width="9.140625" style="5" customWidth="1"/>
    <col min="8707" max="8961" width="8.85546875" style="5"/>
    <col min="8962" max="8962" width="9.140625" style="5" customWidth="1"/>
    <col min="8963" max="9217" width="8.85546875" style="5"/>
    <col min="9218" max="9218" width="9.140625" style="5" customWidth="1"/>
    <col min="9219" max="9473" width="8.85546875" style="5"/>
    <col min="9474" max="9474" width="9.140625" style="5" customWidth="1"/>
    <col min="9475" max="9729" width="8.85546875" style="5"/>
    <col min="9730" max="9730" width="9.140625" style="5" customWidth="1"/>
    <col min="9731" max="9985" width="8.85546875" style="5"/>
    <col min="9986" max="9986" width="9.140625" style="5" customWidth="1"/>
    <col min="9987" max="10241" width="8.85546875" style="5"/>
    <col min="10242" max="10242" width="9.140625" style="5" customWidth="1"/>
    <col min="10243" max="10497" width="8.85546875" style="5"/>
    <col min="10498" max="10498" width="9.140625" style="5" customWidth="1"/>
    <col min="10499" max="10753" width="8.85546875" style="5"/>
    <col min="10754" max="10754" width="9.140625" style="5" customWidth="1"/>
    <col min="10755" max="11009" width="8.85546875" style="5"/>
    <col min="11010" max="11010" width="9.140625" style="5" customWidth="1"/>
    <col min="11011" max="11265" width="8.85546875" style="5"/>
    <col min="11266" max="11266" width="9.140625" style="5" customWidth="1"/>
    <col min="11267" max="11521" width="8.85546875" style="5"/>
    <col min="11522" max="11522" width="9.140625" style="5" customWidth="1"/>
    <col min="11523" max="11777" width="8.85546875" style="5"/>
    <col min="11778" max="11778" width="9.140625" style="5" customWidth="1"/>
    <col min="11779" max="12033" width="8.85546875" style="5"/>
    <col min="12034" max="12034" width="9.140625" style="5" customWidth="1"/>
    <col min="12035" max="12289" width="8.85546875" style="5"/>
    <col min="12290" max="12290" width="9.140625" style="5" customWidth="1"/>
    <col min="12291" max="12545" width="8.85546875" style="5"/>
    <col min="12546" max="12546" width="9.140625" style="5" customWidth="1"/>
    <col min="12547" max="12801" width="8.85546875" style="5"/>
    <col min="12802" max="12802" width="9.140625" style="5" customWidth="1"/>
    <col min="12803" max="13057" width="8.85546875" style="5"/>
    <col min="13058" max="13058" width="9.140625" style="5" customWidth="1"/>
    <col min="13059" max="13313" width="8.85546875" style="5"/>
    <col min="13314" max="13314" width="9.140625" style="5" customWidth="1"/>
    <col min="13315" max="13569" width="8.85546875" style="5"/>
    <col min="13570" max="13570" width="9.140625" style="5" customWidth="1"/>
    <col min="13571" max="13825" width="8.85546875" style="5"/>
    <col min="13826" max="13826" width="9.140625" style="5" customWidth="1"/>
    <col min="13827" max="14081" width="8.85546875" style="5"/>
    <col min="14082" max="14082" width="9.140625" style="5" customWidth="1"/>
    <col min="14083" max="14337" width="8.85546875" style="5"/>
    <col min="14338" max="14338" width="9.140625" style="5" customWidth="1"/>
    <col min="14339" max="14593" width="8.85546875" style="5"/>
    <col min="14594" max="14594" width="9.140625" style="5" customWidth="1"/>
    <col min="14595" max="14849" width="8.85546875" style="5"/>
    <col min="14850" max="14850" width="9.140625" style="5" customWidth="1"/>
    <col min="14851" max="15105" width="8.85546875" style="5"/>
    <col min="15106" max="15106" width="9.140625" style="5" customWidth="1"/>
    <col min="15107" max="15361" width="8.85546875" style="5"/>
    <col min="15362" max="15362" width="9.140625" style="5" customWidth="1"/>
    <col min="15363" max="15617" width="8.85546875" style="5"/>
    <col min="15618" max="15618" width="9.140625" style="5" customWidth="1"/>
    <col min="15619" max="15873" width="8.85546875" style="5"/>
    <col min="15874" max="15874" width="9.140625" style="5" customWidth="1"/>
    <col min="15875" max="16129" width="8.85546875" style="5"/>
    <col min="16130" max="16130" width="9.140625" style="5" customWidth="1"/>
    <col min="16131" max="16384" width="8.85546875" style="5"/>
  </cols>
  <sheetData>
    <row r="5" spans="2:15" ht="25.5" customHeight="1" x14ac:dyDescent="0.3">
      <c r="B5" s="3"/>
      <c r="C5" s="3"/>
      <c r="D5" s="3"/>
      <c r="E5" s="3"/>
      <c r="F5" s="3"/>
      <c r="G5" s="4"/>
      <c r="H5" s="4"/>
      <c r="J5" s="4"/>
      <c r="K5" s="6"/>
      <c r="L5" s="3"/>
      <c r="M5" s="3"/>
      <c r="N5" s="3"/>
      <c r="O5" s="3"/>
    </row>
    <row r="6" spans="2:15" ht="22.5" x14ac:dyDescent="0.3">
      <c r="B6" s="3"/>
      <c r="C6" s="3"/>
      <c r="D6" s="3"/>
      <c r="E6" s="3"/>
      <c r="F6" s="3"/>
      <c r="G6" s="3"/>
      <c r="I6" s="7" t="s">
        <v>0</v>
      </c>
      <c r="J6" s="3"/>
      <c r="L6" s="3"/>
      <c r="M6" s="3"/>
      <c r="N6" s="3"/>
      <c r="O6" s="3"/>
    </row>
    <row r="7" spans="2:15" x14ac:dyDescent="0.25">
      <c r="B7" s="3"/>
      <c r="C7" s="3"/>
      <c r="D7" s="3"/>
      <c r="E7" s="3"/>
      <c r="F7" s="3"/>
      <c r="G7" s="3"/>
      <c r="H7" s="3"/>
      <c r="I7" s="3"/>
      <c r="J7" s="3"/>
      <c r="K7" s="3"/>
      <c r="L7" s="3"/>
      <c r="M7" s="3"/>
      <c r="N7" s="3"/>
      <c r="O7" s="3"/>
    </row>
    <row r="8" spans="2:15" x14ac:dyDescent="0.25">
      <c r="B8" s="3"/>
      <c r="C8" s="3"/>
      <c r="D8" s="3"/>
      <c r="E8" s="3"/>
      <c r="F8" s="3"/>
      <c r="G8" s="3"/>
      <c r="H8" s="3"/>
      <c r="I8" s="3"/>
      <c r="J8" s="3"/>
      <c r="K8" s="3"/>
      <c r="L8" s="3"/>
      <c r="M8" s="3"/>
      <c r="N8" s="3"/>
      <c r="O8" s="3"/>
    </row>
    <row r="9" spans="2:15" x14ac:dyDescent="0.25">
      <c r="B9" s="3"/>
      <c r="C9" s="3"/>
      <c r="D9" s="3"/>
      <c r="E9" s="3"/>
      <c r="F9" s="3"/>
      <c r="G9" s="3"/>
      <c r="H9" s="3"/>
      <c r="I9" s="3"/>
      <c r="J9" s="3"/>
      <c r="K9" s="3"/>
      <c r="L9" s="3"/>
      <c r="M9" s="3"/>
      <c r="N9" s="3"/>
      <c r="O9" s="3"/>
    </row>
    <row r="10" spans="2:15" x14ac:dyDescent="0.25">
      <c r="B10" s="3"/>
      <c r="C10" s="3"/>
      <c r="D10" s="3"/>
      <c r="E10" s="3"/>
      <c r="F10" s="3"/>
      <c r="G10" s="3"/>
      <c r="H10" s="3"/>
      <c r="I10" s="3"/>
      <c r="J10" s="3"/>
      <c r="K10" s="3"/>
      <c r="L10" s="3"/>
      <c r="M10" s="3"/>
      <c r="N10" s="3"/>
      <c r="O10" s="3"/>
    </row>
    <row r="11" spans="2:15" x14ac:dyDescent="0.25">
      <c r="B11" s="3"/>
      <c r="C11" s="3"/>
      <c r="D11" s="3"/>
      <c r="E11" s="3"/>
      <c r="F11" s="3"/>
      <c r="G11" s="3"/>
      <c r="H11" s="3"/>
      <c r="I11" s="3"/>
      <c r="J11" s="3"/>
      <c r="K11" s="3"/>
      <c r="L11" s="3"/>
      <c r="M11" s="3"/>
      <c r="N11" s="3"/>
      <c r="O11" s="3"/>
    </row>
    <row r="12" spans="2:15" x14ac:dyDescent="0.25">
      <c r="B12" s="3"/>
      <c r="C12" s="3"/>
      <c r="D12" s="3"/>
      <c r="E12" s="3"/>
      <c r="F12" s="3"/>
      <c r="G12" s="3"/>
      <c r="H12" s="3"/>
      <c r="I12" s="3"/>
      <c r="J12" s="3"/>
      <c r="K12" s="3"/>
      <c r="L12" s="3"/>
      <c r="M12" s="3"/>
      <c r="N12" s="3"/>
      <c r="O12" s="3"/>
    </row>
    <row r="13" spans="2:15" x14ac:dyDescent="0.25">
      <c r="B13" s="3"/>
      <c r="C13" s="3"/>
      <c r="D13" s="3"/>
      <c r="E13" s="3"/>
      <c r="F13" s="3"/>
      <c r="G13" s="3"/>
      <c r="H13" s="3"/>
      <c r="I13" s="3"/>
      <c r="J13" s="3"/>
      <c r="K13" s="3"/>
      <c r="L13" s="3"/>
      <c r="M13" s="3"/>
      <c r="N13" s="3"/>
      <c r="O13" s="3"/>
    </row>
    <row r="14" spans="2:15" x14ac:dyDescent="0.25">
      <c r="B14" s="3"/>
      <c r="C14" s="3"/>
      <c r="D14" s="3"/>
      <c r="E14" s="3"/>
      <c r="F14" s="3"/>
      <c r="G14" s="3"/>
      <c r="H14" s="3"/>
      <c r="I14" s="3"/>
      <c r="J14" s="3"/>
      <c r="K14" s="3"/>
      <c r="L14" s="3"/>
      <c r="M14" s="3"/>
      <c r="N14" s="3"/>
      <c r="O14" s="3"/>
    </row>
    <row r="15" spans="2:15" x14ac:dyDescent="0.25">
      <c r="B15" s="3"/>
      <c r="C15" s="3"/>
      <c r="D15" s="3"/>
      <c r="E15" s="3"/>
      <c r="F15" s="3"/>
      <c r="G15" s="3"/>
      <c r="H15" s="3"/>
      <c r="I15" s="3"/>
      <c r="J15" s="3"/>
      <c r="K15" s="3"/>
      <c r="L15" s="3"/>
      <c r="M15" s="3"/>
      <c r="N15" s="3"/>
      <c r="O15" s="3"/>
    </row>
    <row r="16" spans="2:15" x14ac:dyDescent="0.25">
      <c r="B16" s="3"/>
      <c r="C16" s="3"/>
      <c r="D16" s="3"/>
      <c r="E16" s="3"/>
      <c r="F16" s="3"/>
      <c r="G16" s="3"/>
      <c r="H16" s="3"/>
      <c r="I16" s="3"/>
      <c r="J16" s="3"/>
      <c r="K16" s="3"/>
      <c r="L16" s="3"/>
      <c r="M16" s="3"/>
      <c r="N16" s="3"/>
      <c r="O16" s="3"/>
    </row>
    <row r="17" spans="2:15" x14ac:dyDescent="0.25">
      <c r="B17" s="3"/>
      <c r="C17" s="3"/>
      <c r="D17" s="3"/>
      <c r="E17" s="3"/>
      <c r="F17" s="3"/>
      <c r="G17" s="3"/>
      <c r="H17" s="3"/>
      <c r="I17" s="3"/>
      <c r="J17" s="3"/>
      <c r="K17" s="3"/>
      <c r="L17" s="3"/>
      <c r="M17" s="3"/>
      <c r="N17" s="3"/>
      <c r="O17" s="3"/>
    </row>
    <row r="18" spans="2:15" x14ac:dyDescent="0.25">
      <c r="B18" s="3"/>
      <c r="C18" s="3"/>
      <c r="D18" s="3"/>
      <c r="E18" s="3"/>
      <c r="F18" s="3"/>
      <c r="G18" s="3"/>
      <c r="H18" s="3"/>
      <c r="I18" s="3"/>
      <c r="J18" s="3"/>
      <c r="K18" s="3"/>
      <c r="L18" s="3"/>
      <c r="M18" s="3"/>
      <c r="N18" s="3"/>
      <c r="O18" s="3"/>
    </row>
    <row r="19" spans="2:15" x14ac:dyDescent="0.25">
      <c r="B19" s="3"/>
      <c r="C19" s="3"/>
      <c r="D19" s="3"/>
      <c r="E19" s="3"/>
      <c r="F19" s="3"/>
      <c r="G19" s="3"/>
      <c r="H19" s="3"/>
      <c r="I19" s="3"/>
      <c r="J19" s="3"/>
      <c r="K19" s="3"/>
      <c r="L19" s="3"/>
      <c r="M19" s="3"/>
      <c r="N19" s="3"/>
      <c r="O19" s="3"/>
    </row>
    <row r="20" spans="2:15" x14ac:dyDescent="0.25">
      <c r="B20" s="3"/>
      <c r="C20" s="3"/>
      <c r="D20" s="3"/>
      <c r="E20" s="3"/>
      <c r="F20" s="3"/>
      <c r="G20" s="3"/>
      <c r="H20" s="3"/>
      <c r="I20" s="3"/>
      <c r="J20" s="3"/>
      <c r="K20" s="3"/>
      <c r="L20" s="3"/>
      <c r="M20" s="3"/>
      <c r="N20" s="3"/>
      <c r="O20" s="3"/>
    </row>
    <row r="21" spans="2:15" x14ac:dyDescent="0.25">
      <c r="B21" s="3"/>
      <c r="C21" s="3"/>
      <c r="D21" s="3"/>
      <c r="E21" s="3"/>
      <c r="F21" s="3"/>
      <c r="G21" s="3"/>
      <c r="H21" s="3"/>
      <c r="I21" s="3"/>
      <c r="J21" s="3"/>
      <c r="K21" s="3"/>
      <c r="L21" s="3"/>
      <c r="M21" s="3"/>
      <c r="N21" s="3"/>
      <c r="O21" s="3"/>
    </row>
    <row r="22" spans="2:15" x14ac:dyDescent="0.25">
      <c r="B22" s="3"/>
      <c r="C22" s="3"/>
      <c r="D22" s="3"/>
      <c r="E22" s="3"/>
      <c r="F22" s="3"/>
      <c r="G22" s="3"/>
      <c r="H22" s="3"/>
      <c r="I22" s="3"/>
      <c r="J22" s="3"/>
      <c r="K22" s="3"/>
      <c r="L22" s="3"/>
      <c r="M22" s="3"/>
      <c r="N22" s="3"/>
      <c r="O22" s="3"/>
    </row>
    <row r="23" spans="2:15" x14ac:dyDescent="0.25">
      <c r="B23" s="3"/>
      <c r="C23" s="3"/>
      <c r="D23" s="3"/>
      <c r="E23" s="3"/>
      <c r="F23" s="3"/>
      <c r="G23" s="3"/>
      <c r="H23" s="3"/>
      <c r="I23" s="3"/>
      <c r="J23" s="3"/>
      <c r="K23" s="3"/>
      <c r="L23" s="3"/>
      <c r="M23" s="3"/>
      <c r="N23" s="3"/>
      <c r="O23" s="3"/>
    </row>
    <row r="24" spans="2:15" x14ac:dyDescent="0.25">
      <c r="B24" s="3"/>
      <c r="C24" s="3"/>
      <c r="D24" s="3"/>
      <c r="E24" s="3"/>
      <c r="F24" s="3"/>
      <c r="G24" s="3"/>
      <c r="H24" s="3"/>
      <c r="I24" s="3"/>
      <c r="J24" s="3"/>
      <c r="K24" s="3"/>
      <c r="L24" s="3"/>
      <c r="M24" s="3"/>
      <c r="N24" s="3"/>
      <c r="O24" s="3"/>
    </row>
    <row r="25" spans="2:15" x14ac:dyDescent="0.25">
      <c r="B25" s="3"/>
      <c r="C25" s="3"/>
      <c r="D25" s="3"/>
      <c r="E25" s="3"/>
      <c r="F25" s="3"/>
      <c r="G25" s="3"/>
      <c r="H25" s="3"/>
      <c r="I25" s="3"/>
      <c r="J25" s="3"/>
      <c r="K25" s="3"/>
      <c r="L25" s="3"/>
      <c r="M25" s="3"/>
      <c r="N25" s="3"/>
      <c r="O25" s="3"/>
    </row>
    <row r="26" spans="2:15" x14ac:dyDescent="0.25">
      <c r="B26" s="3"/>
      <c r="C26" s="3"/>
      <c r="D26" s="3"/>
      <c r="E26" s="3"/>
      <c r="F26" s="3"/>
      <c r="G26" s="3"/>
      <c r="H26" s="3"/>
      <c r="I26" s="3"/>
      <c r="J26" s="3"/>
      <c r="K26" s="3"/>
      <c r="L26" s="3"/>
      <c r="M26" s="3"/>
      <c r="N26" s="3"/>
      <c r="O26" s="3"/>
    </row>
    <row r="27" spans="2:15" x14ac:dyDescent="0.25">
      <c r="B27" s="3"/>
      <c r="C27" s="3"/>
      <c r="D27" s="3"/>
      <c r="E27" s="3"/>
      <c r="F27" s="3"/>
      <c r="G27" s="3"/>
      <c r="H27" s="3"/>
      <c r="I27" s="3"/>
      <c r="J27" s="3"/>
      <c r="K27" s="3"/>
      <c r="L27" s="3"/>
      <c r="M27" s="3"/>
      <c r="N27" s="3"/>
      <c r="O27" s="3"/>
    </row>
    <row r="28" spans="2:15" x14ac:dyDescent="0.25">
      <c r="B28" s="3"/>
      <c r="C28" s="3"/>
      <c r="D28" s="3"/>
      <c r="E28" s="3"/>
      <c r="F28" s="3"/>
      <c r="G28" s="3"/>
      <c r="H28" s="3"/>
      <c r="I28" s="3"/>
      <c r="J28" s="3"/>
      <c r="K28" s="3"/>
      <c r="L28" s="3"/>
      <c r="M28" s="3"/>
      <c r="N28" s="3"/>
      <c r="O28" s="3"/>
    </row>
    <row r="29" spans="2:15" x14ac:dyDescent="0.25">
      <c r="B29" s="3"/>
      <c r="C29" s="3"/>
      <c r="D29" s="3"/>
      <c r="E29" s="3"/>
      <c r="F29" s="3"/>
      <c r="G29" s="3"/>
      <c r="H29" s="3"/>
      <c r="I29" s="3"/>
      <c r="J29" s="3"/>
      <c r="K29" s="3"/>
      <c r="L29" s="3"/>
      <c r="M29" s="3"/>
      <c r="N29" s="3"/>
      <c r="O29" s="3"/>
    </row>
    <row r="30" spans="2:15" x14ac:dyDescent="0.25">
      <c r="B30" s="3"/>
      <c r="C30" s="3"/>
      <c r="D30" s="3"/>
      <c r="E30" s="3"/>
      <c r="F30" s="3"/>
      <c r="G30" s="3"/>
      <c r="H30" s="3"/>
      <c r="I30" s="3"/>
      <c r="J30" s="3"/>
      <c r="K30" s="3"/>
      <c r="L30" s="3"/>
      <c r="M30" s="3"/>
      <c r="N30" s="3"/>
      <c r="O30" s="3"/>
    </row>
    <row r="31" spans="2:15" x14ac:dyDescent="0.25">
      <c r="B31" s="3"/>
      <c r="C31" s="3"/>
      <c r="D31" s="3"/>
      <c r="E31" s="3"/>
      <c r="F31" s="3"/>
      <c r="G31" s="3"/>
      <c r="H31" s="3"/>
      <c r="I31" s="3"/>
      <c r="J31" s="3"/>
      <c r="K31" s="3"/>
      <c r="L31" s="3"/>
      <c r="M31" s="3"/>
      <c r="N31" s="3"/>
      <c r="O31" s="3"/>
    </row>
    <row r="32" spans="2:15" x14ac:dyDescent="0.25">
      <c r="B32" s="3"/>
      <c r="C32" s="3"/>
      <c r="D32" s="3"/>
      <c r="E32" s="3"/>
      <c r="F32" s="3"/>
      <c r="G32" s="3"/>
      <c r="H32" s="3"/>
      <c r="I32" s="3"/>
      <c r="J32" s="3"/>
      <c r="K32" s="3"/>
      <c r="L32" s="3"/>
      <c r="M32" s="3"/>
      <c r="N32" s="3"/>
      <c r="O32" s="3"/>
    </row>
    <row r="33" spans="2:15" x14ac:dyDescent="0.25">
      <c r="B33" s="3"/>
      <c r="C33" s="3"/>
      <c r="D33" s="3"/>
      <c r="E33" s="3"/>
      <c r="F33" s="3"/>
      <c r="G33" s="3"/>
      <c r="H33" s="3"/>
      <c r="I33" s="3"/>
      <c r="J33" s="3"/>
      <c r="K33" s="3"/>
      <c r="L33" s="3"/>
      <c r="M33" s="3"/>
      <c r="N33" s="3"/>
      <c r="O33" s="3"/>
    </row>
    <row r="34" spans="2:15" x14ac:dyDescent="0.25">
      <c r="B34" s="3"/>
      <c r="C34" s="3"/>
      <c r="D34" s="3"/>
      <c r="E34" s="3"/>
      <c r="F34" s="3"/>
      <c r="G34" s="3"/>
      <c r="H34" s="3"/>
      <c r="I34" s="3"/>
      <c r="J34" s="3"/>
      <c r="K34" s="3"/>
      <c r="L34" s="3"/>
      <c r="M34" s="3"/>
      <c r="N34" s="3"/>
      <c r="O34" s="3"/>
    </row>
    <row r="35" spans="2:15" x14ac:dyDescent="0.25">
      <c r="B35" s="3"/>
      <c r="C35" s="3"/>
      <c r="D35" s="3"/>
      <c r="E35" s="3"/>
      <c r="F35" s="3"/>
      <c r="G35" s="3"/>
      <c r="H35" s="3"/>
      <c r="I35" s="3"/>
      <c r="J35" s="3"/>
      <c r="K35" s="3"/>
      <c r="L35" s="3"/>
      <c r="M35" s="3"/>
      <c r="N35" s="3"/>
      <c r="O35" s="3"/>
    </row>
    <row r="36" spans="2:15" x14ac:dyDescent="0.25">
      <c r="B36" s="3"/>
      <c r="C36" s="3"/>
      <c r="D36" s="3"/>
      <c r="E36" s="3"/>
      <c r="F36" s="3"/>
      <c r="G36" s="3"/>
      <c r="H36" s="3"/>
      <c r="I36" s="3"/>
      <c r="J36" s="3"/>
      <c r="K36" s="3"/>
      <c r="L36" s="3"/>
      <c r="M36" s="3"/>
      <c r="N36" s="3"/>
      <c r="O36" s="3"/>
    </row>
    <row r="37" spans="2:15" x14ac:dyDescent="0.25">
      <c r="B37" s="3"/>
      <c r="C37" s="3"/>
      <c r="D37" s="3"/>
      <c r="E37" s="3"/>
      <c r="F37" s="3"/>
      <c r="G37" s="3"/>
      <c r="H37" s="3"/>
      <c r="I37" s="3"/>
      <c r="J37" s="3"/>
      <c r="K37" s="3"/>
      <c r="L37" s="3"/>
      <c r="M37" s="3"/>
      <c r="N37" s="3"/>
      <c r="O37" s="3"/>
    </row>
    <row r="38" spans="2:15" x14ac:dyDescent="0.25">
      <c r="B38" s="3"/>
      <c r="C38" s="3"/>
      <c r="D38" s="3"/>
      <c r="E38" s="3"/>
      <c r="F38" s="3"/>
      <c r="G38" s="3"/>
      <c r="H38" s="3"/>
      <c r="I38" s="3"/>
      <c r="J38" s="3"/>
      <c r="K38" s="3"/>
      <c r="L38" s="3"/>
      <c r="M38" s="3"/>
      <c r="N38" s="3"/>
      <c r="O38" s="3"/>
    </row>
    <row r="39" spans="2:15" x14ac:dyDescent="0.25">
      <c r="B39" s="3"/>
      <c r="C39" s="3"/>
      <c r="D39" s="3"/>
      <c r="E39" s="3"/>
      <c r="F39" s="3"/>
      <c r="G39" s="3"/>
      <c r="H39" s="3"/>
      <c r="I39" s="3"/>
      <c r="J39" s="3"/>
      <c r="K39" s="3"/>
      <c r="L39" s="3"/>
      <c r="M39" s="3"/>
      <c r="N39" s="3"/>
      <c r="O39" s="3"/>
    </row>
    <row r="40" spans="2:15" x14ac:dyDescent="0.25">
      <c r="B40" s="3"/>
      <c r="C40" s="3"/>
      <c r="D40" s="3"/>
      <c r="E40" s="3"/>
      <c r="F40" s="3"/>
      <c r="G40" s="3"/>
      <c r="H40" s="3"/>
      <c r="I40" s="3"/>
      <c r="J40" s="3"/>
      <c r="K40" s="3"/>
      <c r="L40" s="3"/>
      <c r="M40" s="3"/>
      <c r="N40" s="3"/>
      <c r="O40" s="3"/>
    </row>
    <row r="41" spans="2:15" x14ac:dyDescent="0.25">
      <c r="B41" s="3"/>
      <c r="C41" s="3"/>
      <c r="D41" s="3"/>
      <c r="E41" s="3"/>
      <c r="F41" s="3"/>
      <c r="G41" s="3"/>
      <c r="H41" s="3"/>
      <c r="I41" s="3"/>
      <c r="J41" s="3"/>
      <c r="K41" s="3"/>
      <c r="L41" s="3"/>
      <c r="M41" s="3"/>
      <c r="N41" s="3"/>
      <c r="O41" s="3"/>
    </row>
    <row r="42" spans="2:15" x14ac:dyDescent="0.25">
      <c r="B42" s="3"/>
      <c r="C42" s="3"/>
      <c r="D42" s="3"/>
      <c r="E42" s="3"/>
      <c r="F42" s="3"/>
      <c r="G42" s="3"/>
      <c r="H42" s="3"/>
      <c r="I42" s="3"/>
      <c r="J42" s="3"/>
      <c r="K42" s="3"/>
      <c r="L42" s="3"/>
      <c r="M42" s="3"/>
      <c r="N42" s="3"/>
      <c r="O42" s="3"/>
    </row>
    <row r="43" spans="2:15" x14ac:dyDescent="0.25">
      <c r="B43" s="3"/>
      <c r="C43" s="3"/>
      <c r="D43" s="3"/>
      <c r="E43" s="3"/>
      <c r="F43" s="3"/>
      <c r="G43" s="3"/>
      <c r="H43" s="3"/>
      <c r="I43" s="3"/>
      <c r="J43" s="3"/>
      <c r="K43" s="3"/>
      <c r="L43" s="3"/>
      <c r="M43" s="3"/>
      <c r="N43" s="3"/>
      <c r="O43" s="3"/>
    </row>
    <row r="44" spans="2:15" x14ac:dyDescent="0.25">
      <c r="B44" s="3"/>
      <c r="C44" s="3"/>
      <c r="D44" s="3"/>
      <c r="E44" s="3"/>
      <c r="F44" s="3"/>
      <c r="G44" s="3"/>
      <c r="H44" s="3"/>
      <c r="I44" s="3"/>
      <c r="J44" s="3"/>
      <c r="K44" s="3"/>
      <c r="L44" s="3"/>
      <c r="M44" s="3"/>
      <c r="N44" s="3"/>
      <c r="O44" s="3"/>
    </row>
    <row r="45" spans="2:15" x14ac:dyDescent="0.25">
      <c r="B45" s="3"/>
      <c r="C45" s="3"/>
      <c r="D45" s="3"/>
      <c r="E45" s="3"/>
      <c r="F45" s="3"/>
      <c r="G45" s="3"/>
      <c r="H45" s="3"/>
      <c r="I45" s="3"/>
      <c r="J45" s="3"/>
      <c r="K45" s="3"/>
      <c r="L45" s="3"/>
      <c r="M45" s="3"/>
      <c r="N45" s="3"/>
      <c r="O45" s="3"/>
    </row>
    <row r="46" spans="2:15" x14ac:dyDescent="0.25">
      <c r="B46" s="3"/>
      <c r="C46" s="3"/>
      <c r="D46" s="3"/>
      <c r="E46" s="3"/>
      <c r="F46" s="3"/>
      <c r="G46" s="3"/>
      <c r="H46" s="3"/>
      <c r="I46" s="3"/>
      <c r="J46" s="3"/>
      <c r="K46" s="3"/>
      <c r="L46" s="3"/>
      <c r="M46" s="3"/>
      <c r="N46" s="3"/>
      <c r="O46" s="3"/>
    </row>
    <row r="47" spans="2:15" x14ac:dyDescent="0.25">
      <c r="B47" s="3"/>
      <c r="C47" s="3"/>
      <c r="D47" s="3"/>
      <c r="E47" s="3"/>
      <c r="F47" s="3"/>
      <c r="G47" s="3"/>
      <c r="H47" s="3"/>
      <c r="I47" s="3"/>
      <c r="J47" s="3"/>
      <c r="K47" s="3"/>
      <c r="L47" s="3"/>
      <c r="M47" s="3"/>
      <c r="N47" s="3"/>
      <c r="O47" s="3"/>
    </row>
    <row r="48" spans="2:15" x14ac:dyDescent="0.25">
      <c r="B48" s="3"/>
      <c r="C48" s="3"/>
      <c r="D48" s="3"/>
      <c r="E48" s="3"/>
      <c r="F48" s="3"/>
      <c r="G48" s="3"/>
      <c r="H48" s="3"/>
      <c r="I48" s="3"/>
      <c r="J48" s="3"/>
      <c r="K48" s="3"/>
      <c r="L48" s="3"/>
      <c r="M48" s="3"/>
      <c r="N48" s="3"/>
      <c r="O48" s="3"/>
    </row>
    <row r="49" spans="2:15" x14ac:dyDescent="0.25">
      <c r="B49" s="3"/>
      <c r="C49" s="3"/>
      <c r="D49" s="3"/>
      <c r="E49" s="3"/>
      <c r="F49" s="3"/>
      <c r="G49" s="3"/>
      <c r="H49" s="3"/>
      <c r="I49" s="3"/>
      <c r="J49" s="3"/>
      <c r="K49" s="3"/>
      <c r="L49" s="3"/>
      <c r="M49" s="3"/>
      <c r="N49" s="3"/>
      <c r="O49" s="3"/>
    </row>
    <row r="50" spans="2:15" x14ac:dyDescent="0.25">
      <c r="B50" s="3"/>
      <c r="C50" s="3"/>
      <c r="D50" s="3"/>
      <c r="E50" s="3"/>
      <c r="F50" s="3"/>
      <c r="G50" s="3"/>
      <c r="H50" s="3"/>
      <c r="I50" s="3"/>
      <c r="J50" s="3"/>
      <c r="K50" s="3"/>
      <c r="L50" s="3"/>
      <c r="M50" s="3"/>
      <c r="N50" s="3"/>
      <c r="O50" s="3"/>
    </row>
    <row r="51" spans="2:15" x14ac:dyDescent="0.25">
      <c r="B51" s="3"/>
      <c r="C51" s="3"/>
      <c r="D51" s="3"/>
      <c r="E51" s="3"/>
      <c r="F51" s="3"/>
      <c r="G51" s="3"/>
      <c r="H51" s="3"/>
      <c r="I51" s="3"/>
      <c r="J51" s="3"/>
      <c r="K51" s="3"/>
      <c r="L51" s="3"/>
      <c r="M51" s="3"/>
      <c r="N51" s="3"/>
      <c r="O51" s="3"/>
    </row>
    <row r="52" spans="2:15" x14ac:dyDescent="0.25">
      <c r="B52" s="3"/>
      <c r="C52" s="3"/>
      <c r="D52" s="3"/>
      <c r="E52" s="3"/>
      <c r="F52" s="3"/>
      <c r="G52" s="3"/>
      <c r="H52" s="3"/>
      <c r="I52" s="3"/>
      <c r="J52" s="3"/>
      <c r="K52" s="3"/>
      <c r="L52" s="3"/>
      <c r="M52" s="3"/>
      <c r="N52" s="3"/>
      <c r="O52" s="3"/>
    </row>
    <row r="53" spans="2:15" x14ac:dyDescent="0.25">
      <c r="B53" s="3"/>
      <c r="C53" s="3"/>
      <c r="D53" s="3"/>
      <c r="E53" s="3"/>
      <c r="F53" s="3"/>
      <c r="G53" s="3"/>
      <c r="H53" s="3"/>
      <c r="I53" s="3"/>
      <c r="J53" s="3"/>
      <c r="K53" s="3"/>
      <c r="L53" s="3"/>
      <c r="M53" s="3"/>
      <c r="N53" s="3"/>
      <c r="O53" s="3"/>
    </row>
    <row r="54" spans="2:15" x14ac:dyDescent="0.25">
      <c r="B54" s="3"/>
      <c r="C54" s="3"/>
      <c r="D54" s="3"/>
      <c r="E54" s="3"/>
      <c r="F54" s="3"/>
      <c r="G54" s="3"/>
      <c r="H54" s="3"/>
      <c r="I54" s="3"/>
      <c r="J54" s="3"/>
      <c r="K54" s="3"/>
      <c r="L54" s="3"/>
      <c r="M54" s="3"/>
      <c r="N54" s="3"/>
      <c r="O54" s="3"/>
    </row>
    <row r="55" spans="2:15" x14ac:dyDescent="0.25">
      <c r="B55" s="3"/>
      <c r="C55" s="3"/>
      <c r="D55" s="3"/>
      <c r="E55" s="3"/>
      <c r="F55" s="3"/>
      <c r="G55" s="3"/>
      <c r="H55" s="3"/>
      <c r="I55" s="3"/>
      <c r="J55" s="3"/>
      <c r="K55" s="3"/>
      <c r="L55" s="3"/>
      <c r="M55" s="3"/>
      <c r="N55" s="3"/>
      <c r="O55" s="3"/>
    </row>
    <row r="56" spans="2:15" x14ac:dyDescent="0.25">
      <c r="B56" s="3"/>
      <c r="C56" s="3"/>
      <c r="D56" s="3"/>
      <c r="E56" s="3"/>
      <c r="F56" s="3"/>
      <c r="G56" s="3"/>
      <c r="H56" s="3"/>
      <c r="I56" s="3"/>
      <c r="J56" s="3"/>
      <c r="K56" s="3"/>
      <c r="L56" s="3"/>
      <c r="M56" s="3"/>
      <c r="N56" s="3"/>
      <c r="O56" s="3"/>
    </row>
    <row r="57" spans="2:15" x14ac:dyDescent="0.25">
      <c r="B57" s="3"/>
      <c r="C57" s="3"/>
      <c r="D57" s="3"/>
      <c r="E57" s="3"/>
      <c r="F57" s="3"/>
      <c r="G57" s="3"/>
      <c r="H57" s="3"/>
      <c r="I57" s="3"/>
      <c r="J57" s="3"/>
      <c r="K57" s="3"/>
      <c r="L57" s="3"/>
      <c r="M57" s="3"/>
      <c r="N57" s="3"/>
      <c r="O57" s="3"/>
    </row>
    <row r="58" spans="2:15" x14ac:dyDescent="0.25">
      <c r="B58" s="3"/>
      <c r="C58" s="3"/>
      <c r="D58" s="3"/>
      <c r="E58" s="3"/>
      <c r="F58" s="3"/>
      <c r="G58" s="3"/>
      <c r="H58" s="3"/>
      <c r="I58" s="3"/>
      <c r="J58" s="3"/>
      <c r="K58" s="3"/>
      <c r="L58" s="3"/>
      <c r="M58" s="3"/>
      <c r="N58" s="3"/>
      <c r="O58" s="3"/>
    </row>
    <row r="59" spans="2:15" x14ac:dyDescent="0.25">
      <c r="B59" s="3"/>
      <c r="C59" s="3"/>
      <c r="D59" s="3"/>
      <c r="E59" s="3"/>
      <c r="F59" s="3"/>
      <c r="G59" s="3"/>
      <c r="H59" s="3"/>
      <c r="I59" s="3"/>
      <c r="J59" s="3"/>
      <c r="K59" s="3"/>
      <c r="L59" s="3"/>
      <c r="M59" s="3"/>
      <c r="N59" s="3"/>
      <c r="O59" s="3"/>
    </row>
    <row r="60" spans="2:15" x14ac:dyDescent="0.25">
      <c r="B60" s="3"/>
      <c r="C60" s="3"/>
      <c r="D60" s="3"/>
      <c r="E60" s="3"/>
      <c r="F60" s="3"/>
      <c r="G60" s="3"/>
      <c r="H60" s="3"/>
      <c r="I60" s="3"/>
      <c r="J60" s="3"/>
      <c r="K60" s="3"/>
      <c r="L60" s="3"/>
      <c r="M60" s="3"/>
      <c r="N60" s="3"/>
      <c r="O60" s="3"/>
    </row>
    <row r="61" spans="2:15" x14ac:dyDescent="0.25">
      <c r="B61" s="3"/>
      <c r="C61" s="3"/>
      <c r="D61" s="3"/>
      <c r="E61" s="3"/>
      <c r="F61" s="3"/>
      <c r="G61" s="3"/>
      <c r="H61" s="3"/>
      <c r="I61" s="3"/>
      <c r="J61" s="3"/>
      <c r="K61" s="3"/>
      <c r="L61" s="3"/>
      <c r="M61" s="3"/>
      <c r="N61" s="3"/>
      <c r="O61" s="3"/>
    </row>
    <row r="62" spans="2:15" x14ac:dyDescent="0.25">
      <c r="B62" s="3"/>
      <c r="C62" s="3"/>
      <c r="D62" s="3"/>
      <c r="E62" s="3"/>
      <c r="F62" s="3"/>
      <c r="G62" s="3"/>
      <c r="H62" s="3"/>
      <c r="I62" s="3"/>
      <c r="J62" s="3"/>
      <c r="K62" s="3"/>
      <c r="L62" s="3"/>
      <c r="M62" s="3"/>
      <c r="N62" s="3"/>
      <c r="O62" s="3"/>
    </row>
    <row r="63" spans="2:15" x14ac:dyDescent="0.25">
      <c r="B63" s="3"/>
      <c r="C63" s="3"/>
      <c r="D63" s="3"/>
      <c r="E63" s="3"/>
      <c r="F63" s="3"/>
      <c r="G63" s="3"/>
      <c r="H63" s="3"/>
      <c r="I63" s="3"/>
      <c r="J63" s="3"/>
      <c r="K63" s="3"/>
      <c r="L63" s="3"/>
      <c r="M63" s="3"/>
      <c r="N63" s="3"/>
      <c r="O63" s="3"/>
    </row>
    <row r="64" spans="2:15" x14ac:dyDescent="0.25">
      <c r="B64" s="3"/>
      <c r="C64" s="3"/>
      <c r="D64" s="3"/>
      <c r="E64" s="3"/>
      <c r="F64" s="3"/>
      <c r="G64" s="3"/>
      <c r="H64" s="3"/>
      <c r="I64" s="3"/>
      <c r="J64" s="3"/>
      <c r="K64" s="3"/>
      <c r="L64" s="3"/>
      <c r="M64" s="3"/>
      <c r="N64" s="3"/>
      <c r="O64" s="3"/>
    </row>
    <row r="65" spans="2:15" x14ac:dyDescent="0.25">
      <c r="B65" s="3"/>
      <c r="C65" s="3"/>
      <c r="D65" s="3"/>
      <c r="E65" s="3"/>
      <c r="F65" s="3"/>
      <c r="G65" s="3"/>
      <c r="H65" s="3"/>
      <c r="I65" s="3"/>
      <c r="J65" s="3"/>
      <c r="K65" s="3"/>
      <c r="L65" s="3"/>
      <c r="M65" s="3"/>
      <c r="N65" s="3"/>
      <c r="O65" s="3"/>
    </row>
    <row r="66" spans="2:15" x14ac:dyDescent="0.25">
      <c r="B66" s="3"/>
      <c r="C66" s="3"/>
      <c r="D66" s="3"/>
      <c r="E66" s="3"/>
      <c r="F66" s="3"/>
      <c r="G66" s="3"/>
      <c r="H66" s="3"/>
      <c r="I66" s="3"/>
      <c r="J66" s="3"/>
      <c r="K66" s="3"/>
      <c r="L66" s="3"/>
      <c r="M66" s="3"/>
      <c r="N66" s="3"/>
      <c r="O66" s="3"/>
    </row>
    <row r="67" spans="2:15" x14ac:dyDescent="0.25">
      <c r="B67" s="3"/>
      <c r="C67" s="3"/>
      <c r="D67" s="3"/>
      <c r="E67" s="3"/>
      <c r="F67" s="3"/>
      <c r="G67" s="3"/>
      <c r="H67" s="3"/>
      <c r="I67" s="3"/>
      <c r="J67" s="3"/>
      <c r="K67" s="3"/>
      <c r="L67" s="3"/>
      <c r="M67" s="3"/>
      <c r="N67" s="3"/>
      <c r="O67" s="3"/>
    </row>
    <row r="68" spans="2:15" x14ac:dyDescent="0.25">
      <c r="B68" s="3"/>
      <c r="C68" s="3"/>
      <c r="D68" s="3"/>
      <c r="E68" s="3"/>
      <c r="F68" s="3"/>
      <c r="G68" s="3"/>
      <c r="H68" s="3"/>
      <c r="I68" s="3"/>
      <c r="J68" s="3"/>
      <c r="K68" s="3"/>
      <c r="L68" s="3"/>
      <c r="M68" s="3"/>
      <c r="N68" s="3"/>
      <c r="O68" s="3"/>
    </row>
    <row r="69" spans="2:15" x14ac:dyDescent="0.25">
      <c r="B69" s="3"/>
      <c r="C69" s="3"/>
      <c r="D69" s="3"/>
      <c r="E69" s="3"/>
      <c r="F69" s="3"/>
      <c r="G69" s="3"/>
      <c r="H69" s="3"/>
      <c r="I69" s="3"/>
      <c r="J69" s="3"/>
      <c r="K69" s="3"/>
      <c r="L69" s="3"/>
      <c r="M69" s="3"/>
      <c r="N69" s="3"/>
      <c r="O69" s="3"/>
    </row>
    <row r="70" spans="2:15" x14ac:dyDescent="0.25">
      <c r="B70" s="3"/>
      <c r="C70" s="3"/>
      <c r="D70" s="3"/>
      <c r="E70" s="3"/>
      <c r="F70" s="3"/>
      <c r="G70" s="3"/>
      <c r="H70" s="3"/>
      <c r="I70" s="3"/>
      <c r="J70" s="3"/>
      <c r="K70" s="3"/>
      <c r="L70" s="3"/>
      <c r="M70" s="3"/>
      <c r="N70" s="3"/>
      <c r="O70" s="3"/>
    </row>
    <row r="71" spans="2:15" x14ac:dyDescent="0.25">
      <c r="B71" s="3"/>
      <c r="C71" s="3"/>
      <c r="D71" s="3"/>
      <c r="E71" s="3"/>
      <c r="F71" s="3"/>
      <c r="G71" s="3"/>
      <c r="H71" s="3"/>
      <c r="I71" s="3"/>
      <c r="J71" s="3"/>
      <c r="K71" s="3"/>
      <c r="L71" s="3"/>
      <c r="M71" s="3"/>
      <c r="N71" s="3"/>
      <c r="O71" s="3"/>
    </row>
    <row r="72" spans="2:15" x14ac:dyDescent="0.25">
      <c r="B72" s="3"/>
      <c r="C72" s="3"/>
      <c r="D72" s="3"/>
      <c r="E72" s="3"/>
      <c r="F72" s="3"/>
      <c r="G72" s="3"/>
      <c r="H72" s="3"/>
      <c r="I72" s="3"/>
      <c r="J72" s="3"/>
      <c r="K72" s="3"/>
      <c r="L72" s="3"/>
      <c r="M72" s="3"/>
      <c r="N72" s="3"/>
      <c r="O72" s="3"/>
    </row>
    <row r="73" spans="2:15" x14ac:dyDescent="0.25">
      <c r="B73" s="3"/>
      <c r="C73" s="3"/>
      <c r="D73" s="3"/>
      <c r="E73" s="3"/>
      <c r="F73" s="3"/>
      <c r="G73" s="3"/>
      <c r="H73" s="3"/>
      <c r="I73" s="3"/>
      <c r="J73" s="3"/>
      <c r="K73" s="3"/>
      <c r="L73" s="3"/>
      <c r="M73" s="3"/>
      <c r="N73" s="3"/>
      <c r="O73" s="3"/>
    </row>
    <row r="74" spans="2:15" x14ac:dyDescent="0.25">
      <c r="B74" s="3"/>
      <c r="C74" s="3"/>
      <c r="D74" s="3"/>
      <c r="E74" s="3"/>
      <c r="F74" s="3"/>
      <c r="G74" s="3"/>
      <c r="H74" s="3"/>
      <c r="I74" s="3"/>
      <c r="J74" s="3"/>
      <c r="K74" s="3"/>
      <c r="L74" s="3"/>
      <c r="M74" s="3"/>
      <c r="N74" s="3"/>
      <c r="O74" s="3"/>
    </row>
    <row r="75" spans="2:15" x14ac:dyDescent="0.25">
      <c r="B75" s="3"/>
      <c r="C75" s="3"/>
      <c r="D75" s="3"/>
      <c r="E75" s="3"/>
      <c r="F75" s="3"/>
      <c r="G75" s="3"/>
      <c r="H75" s="3"/>
      <c r="I75" s="3"/>
      <c r="J75" s="3"/>
      <c r="K75" s="3"/>
      <c r="L75" s="3"/>
      <c r="M75" s="3"/>
      <c r="N75" s="3"/>
      <c r="O75" s="3"/>
    </row>
    <row r="76" spans="2:15" x14ac:dyDescent="0.25">
      <c r="B76" s="3"/>
      <c r="C76" s="3"/>
      <c r="D76" s="3"/>
      <c r="E76" s="3"/>
      <c r="F76" s="3"/>
      <c r="G76" s="3"/>
      <c r="H76" s="3"/>
      <c r="I76" s="3"/>
      <c r="J76" s="3"/>
      <c r="K76" s="3"/>
      <c r="L76" s="3"/>
      <c r="M76" s="3"/>
      <c r="N76" s="3"/>
      <c r="O76" s="3"/>
    </row>
    <row r="77" spans="2:15" x14ac:dyDescent="0.25">
      <c r="B77" s="3"/>
      <c r="C77" s="3"/>
      <c r="D77" s="3"/>
      <c r="E77" s="3"/>
      <c r="F77" s="3"/>
      <c r="G77" s="3"/>
      <c r="H77" s="3"/>
      <c r="I77" s="3"/>
      <c r="J77" s="3"/>
      <c r="K77" s="3"/>
      <c r="L77" s="3"/>
      <c r="M77" s="3"/>
      <c r="N77" s="3"/>
      <c r="O77" s="3"/>
    </row>
    <row r="78" spans="2:15" x14ac:dyDescent="0.25">
      <c r="B78" s="3"/>
      <c r="C78" s="3"/>
      <c r="D78" s="3"/>
      <c r="E78" s="3"/>
      <c r="F78" s="3"/>
      <c r="G78" s="3"/>
      <c r="H78" s="3"/>
      <c r="I78" s="3"/>
      <c r="J78" s="3"/>
      <c r="K78" s="3"/>
      <c r="L78" s="3"/>
      <c r="M78" s="3"/>
      <c r="N78" s="3"/>
      <c r="O78" s="3"/>
    </row>
    <row r="79" spans="2:15" x14ac:dyDescent="0.25">
      <c r="B79" s="3"/>
      <c r="C79" s="3"/>
      <c r="D79" s="3"/>
      <c r="E79" s="3"/>
      <c r="F79" s="3"/>
      <c r="G79" s="3"/>
      <c r="H79" s="3"/>
      <c r="I79" s="3"/>
      <c r="J79" s="3"/>
      <c r="K79" s="3"/>
      <c r="L79" s="3"/>
      <c r="M79" s="3"/>
      <c r="N79" s="3"/>
      <c r="O79" s="3"/>
    </row>
    <row r="80" spans="2:15" x14ac:dyDescent="0.25">
      <c r="B80" s="3"/>
      <c r="C80" s="3"/>
      <c r="D80" s="3"/>
      <c r="E80" s="3"/>
      <c r="F80" s="3"/>
      <c r="G80" s="3"/>
      <c r="H80" s="3"/>
      <c r="I80" s="3"/>
      <c r="J80" s="3"/>
      <c r="K80" s="3"/>
      <c r="L80" s="3"/>
      <c r="M80" s="3"/>
      <c r="N80" s="3"/>
      <c r="O80" s="3"/>
    </row>
    <row r="81" spans="2:15" x14ac:dyDescent="0.25">
      <c r="B81" s="3"/>
      <c r="C81" s="3"/>
      <c r="D81" s="3"/>
      <c r="E81" s="3"/>
      <c r="F81" s="3"/>
      <c r="G81" s="3"/>
      <c r="H81" s="3"/>
      <c r="I81" s="3"/>
      <c r="J81" s="3"/>
      <c r="K81" s="3"/>
      <c r="L81" s="3"/>
      <c r="M81" s="3"/>
      <c r="N81" s="3"/>
      <c r="O81" s="3"/>
    </row>
    <row r="82" spans="2:15" x14ac:dyDescent="0.25">
      <c r="B82" s="3"/>
      <c r="C82" s="3"/>
      <c r="D82" s="3"/>
      <c r="E82" s="3"/>
      <c r="F82" s="3"/>
      <c r="G82" s="3"/>
      <c r="H82" s="3"/>
      <c r="I82" s="3"/>
      <c r="J82" s="3"/>
      <c r="K82" s="3"/>
      <c r="L82" s="3"/>
      <c r="M82" s="3"/>
      <c r="N82" s="3"/>
      <c r="O82" s="3"/>
    </row>
    <row r="83" spans="2:15" x14ac:dyDescent="0.25">
      <c r="B83" s="3"/>
      <c r="C83" s="3"/>
      <c r="D83" s="3"/>
      <c r="E83" s="3"/>
      <c r="F83" s="3"/>
      <c r="G83" s="3"/>
      <c r="H83" s="3"/>
      <c r="I83" s="3"/>
      <c r="J83" s="3"/>
      <c r="K83" s="3"/>
      <c r="L83" s="3"/>
      <c r="M83" s="3"/>
      <c r="N83" s="3"/>
      <c r="O83" s="3"/>
    </row>
    <row r="84" spans="2:15" x14ac:dyDescent="0.25">
      <c r="B84" s="3"/>
      <c r="C84" s="3"/>
      <c r="D84" s="3"/>
      <c r="E84" s="3"/>
      <c r="F84" s="3"/>
      <c r="G84" s="3"/>
      <c r="H84" s="3"/>
      <c r="I84" s="3"/>
      <c r="J84" s="3"/>
      <c r="K84" s="3"/>
      <c r="L84" s="3"/>
      <c r="M84" s="3"/>
      <c r="N84" s="3"/>
      <c r="O84" s="3"/>
    </row>
    <row r="85" spans="2:15" x14ac:dyDescent="0.25">
      <c r="B85" s="3"/>
      <c r="C85" s="3"/>
      <c r="D85" s="3"/>
      <c r="E85" s="3"/>
      <c r="F85" s="3"/>
      <c r="G85" s="3"/>
      <c r="H85" s="3"/>
      <c r="I85" s="3"/>
      <c r="J85" s="3"/>
      <c r="K85" s="3"/>
      <c r="L85" s="3"/>
      <c r="M85" s="3"/>
      <c r="N85" s="3"/>
      <c r="O85" s="3"/>
    </row>
    <row r="86" spans="2:15" x14ac:dyDescent="0.25">
      <c r="B86" s="3"/>
      <c r="C86" s="3"/>
      <c r="D86" s="3"/>
      <c r="E86" s="3"/>
      <c r="F86" s="3"/>
      <c r="G86" s="3"/>
      <c r="H86" s="3"/>
      <c r="I86" s="3"/>
      <c r="J86" s="3"/>
      <c r="K86" s="3"/>
      <c r="L86" s="3"/>
      <c r="M86" s="3"/>
      <c r="N86" s="3"/>
      <c r="O86" s="3"/>
    </row>
    <row r="87" spans="2:15" x14ac:dyDescent="0.25">
      <c r="B87" s="3"/>
      <c r="C87" s="3"/>
      <c r="D87" s="3"/>
      <c r="E87" s="3"/>
      <c r="F87" s="3"/>
      <c r="G87" s="3"/>
      <c r="H87" s="3"/>
      <c r="I87" s="3"/>
      <c r="J87" s="3"/>
      <c r="K87" s="3"/>
      <c r="L87" s="3"/>
      <c r="M87" s="3"/>
      <c r="N87" s="3"/>
      <c r="O87" s="3"/>
    </row>
    <row r="88" spans="2:15" x14ac:dyDescent="0.25">
      <c r="B88" s="3"/>
      <c r="C88" s="3"/>
      <c r="D88" s="3"/>
      <c r="E88" s="3"/>
      <c r="F88" s="3"/>
      <c r="G88" s="3"/>
      <c r="H88" s="3"/>
      <c r="I88" s="3"/>
      <c r="J88" s="3"/>
      <c r="K88" s="3"/>
      <c r="L88" s="3"/>
      <c r="M88" s="3"/>
      <c r="N88" s="3"/>
      <c r="O88" s="3"/>
    </row>
    <row r="89" spans="2:15" x14ac:dyDescent="0.25">
      <c r="B89" s="3"/>
      <c r="C89" s="3"/>
      <c r="D89" s="3"/>
      <c r="E89" s="3"/>
      <c r="F89" s="3"/>
      <c r="G89" s="3"/>
      <c r="H89" s="3"/>
      <c r="I89" s="3"/>
      <c r="J89" s="3"/>
      <c r="K89" s="3"/>
      <c r="L89" s="3"/>
      <c r="M89" s="3"/>
      <c r="N89" s="3"/>
      <c r="O89" s="3"/>
    </row>
    <row r="90" spans="2:15" x14ac:dyDescent="0.25">
      <c r="B90" s="3"/>
      <c r="C90" s="3"/>
      <c r="D90" s="3"/>
      <c r="E90" s="3"/>
      <c r="F90" s="3"/>
      <c r="G90" s="3"/>
      <c r="H90" s="3"/>
      <c r="I90" s="3"/>
      <c r="J90" s="3"/>
      <c r="K90" s="3"/>
      <c r="L90" s="3"/>
      <c r="M90" s="3"/>
      <c r="N90" s="3"/>
      <c r="O90" s="3"/>
    </row>
    <row r="91" spans="2:15" x14ac:dyDescent="0.25">
      <c r="B91" s="3"/>
      <c r="C91" s="3"/>
      <c r="D91" s="3"/>
      <c r="E91" s="3"/>
      <c r="F91" s="3"/>
      <c r="G91" s="3"/>
      <c r="H91" s="3"/>
      <c r="I91" s="3"/>
      <c r="J91" s="3"/>
      <c r="K91" s="3"/>
      <c r="L91" s="3"/>
      <c r="M91" s="3"/>
      <c r="N91" s="3"/>
      <c r="O91" s="3"/>
    </row>
    <row r="92" spans="2:15" x14ac:dyDescent="0.25">
      <c r="B92" s="3"/>
      <c r="C92" s="3"/>
      <c r="D92" s="3"/>
      <c r="E92" s="3"/>
      <c r="F92" s="3"/>
      <c r="G92" s="3"/>
      <c r="H92" s="3"/>
      <c r="I92" s="3"/>
      <c r="J92" s="3"/>
      <c r="K92" s="3"/>
      <c r="L92" s="3"/>
      <c r="M92" s="3"/>
      <c r="N92" s="3"/>
      <c r="O92" s="3"/>
    </row>
    <row r="93" spans="2:15" x14ac:dyDescent="0.25">
      <c r="B93" s="3"/>
      <c r="C93" s="3"/>
      <c r="D93" s="3"/>
      <c r="E93" s="3"/>
      <c r="F93" s="3"/>
      <c r="G93" s="3"/>
      <c r="H93" s="3"/>
      <c r="I93" s="3"/>
      <c r="J93" s="3"/>
      <c r="K93" s="3"/>
      <c r="L93" s="3"/>
      <c r="M93" s="3"/>
      <c r="N93" s="3"/>
      <c r="O93" s="3"/>
    </row>
    <row r="94" spans="2:15" x14ac:dyDescent="0.25">
      <c r="B94" s="3"/>
      <c r="C94" s="3"/>
      <c r="D94" s="3"/>
      <c r="E94" s="3"/>
      <c r="F94" s="3"/>
      <c r="G94" s="3"/>
      <c r="H94" s="3"/>
      <c r="I94" s="3"/>
      <c r="J94" s="3"/>
      <c r="K94" s="3"/>
      <c r="L94" s="3"/>
      <c r="M94" s="3"/>
      <c r="N94" s="3"/>
      <c r="O94" s="3"/>
    </row>
    <row r="95" spans="2:15" x14ac:dyDescent="0.25">
      <c r="B95" s="3"/>
      <c r="C95" s="3"/>
      <c r="D95" s="3"/>
      <c r="E95" s="3"/>
      <c r="F95" s="3"/>
      <c r="G95" s="3"/>
      <c r="H95" s="3"/>
      <c r="I95" s="3"/>
      <c r="J95" s="3"/>
      <c r="K95" s="3"/>
      <c r="L95" s="3"/>
      <c r="M95" s="3"/>
      <c r="N95" s="3"/>
      <c r="O95" s="3"/>
    </row>
    <row r="96" spans="2:15" x14ac:dyDescent="0.25">
      <c r="B96" s="3"/>
      <c r="C96" s="3"/>
      <c r="D96" s="3"/>
      <c r="E96" s="3"/>
      <c r="F96" s="3"/>
      <c r="G96" s="3"/>
      <c r="H96" s="3"/>
      <c r="I96" s="3"/>
      <c r="J96" s="3"/>
      <c r="K96" s="3"/>
      <c r="L96" s="3"/>
      <c r="M96" s="3"/>
      <c r="N96" s="3"/>
      <c r="O96" s="3"/>
    </row>
    <row r="97" spans="2:15" x14ac:dyDescent="0.25">
      <c r="B97" s="3"/>
      <c r="C97" s="3"/>
      <c r="D97" s="3"/>
      <c r="E97" s="3"/>
      <c r="F97" s="3"/>
      <c r="G97" s="3"/>
      <c r="H97" s="3"/>
      <c r="I97" s="3"/>
      <c r="J97" s="3"/>
      <c r="K97" s="3"/>
      <c r="L97" s="3"/>
      <c r="M97" s="3"/>
      <c r="N97" s="3"/>
      <c r="O97" s="3"/>
    </row>
    <row r="98" spans="2:15" x14ac:dyDescent="0.25">
      <c r="B98" s="3"/>
      <c r="C98" s="3"/>
      <c r="D98" s="3"/>
      <c r="E98" s="3"/>
      <c r="F98" s="3"/>
      <c r="G98" s="3"/>
      <c r="H98" s="3"/>
      <c r="I98" s="3"/>
      <c r="J98" s="3"/>
      <c r="K98" s="3"/>
      <c r="L98" s="3"/>
      <c r="M98" s="3"/>
      <c r="N98" s="3"/>
      <c r="O98" s="3"/>
    </row>
    <row r="99" spans="2:15" x14ac:dyDescent="0.25">
      <c r="B99" s="3"/>
      <c r="C99" s="3"/>
      <c r="D99" s="3"/>
      <c r="E99" s="3"/>
      <c r="F99" s="3"/>
      <c r="G99" s="3"/>
      <c r="H99" s="3"/>
      <c r="I99" s="3"/>
      <c r="J99" s="3"/>
      <c r="K99" s="3"/>
      <c r="L99" s="3"/>
      <c r="M99" s="3"/>
      <c r="N99" s="3"/>
      <c r="O99" s="3"/>
    </row>
    <row r="100" spans="2:15" x14ac:dyDescent="0.25">
      <c r="B100" s="3"/>
      <c r="C100" s="3"/>
      <c r="D100" s="3"/>
      <c r="E100" s="3"/>
      <c r="F100" s="3"/>
      <c r="G100" s="3"/>
      <c r="H100" s="3"/>
      <c r="I100" s="3"/>
      <c r="J100" s="3"/>
      <c r="K100" s="3"/>
      <c r="L100" s="3"/>
      <c r="M100" s="3"/>
      <c r="N100" s="3"/>
      <c r="O100" s="3"/>
    </row>
    <row r="101" spans="2:15" x14ac:dyDescent="0.25">
      <c r="B101" s="3"/>
      <c r="C101" s="3"/>
      <c r="D101" s="3"/>
      <c r="E101" s="3"/>
      <c r="F101" s="3"/>
      <c r="G101" s="3"/>
      <c r="H101" s="3"/>
      <c r="I101" s="3"/>
      <c r="J101" s="3"/>
      <c r="K101" s="3"/>
      <c r="L101" s="3"/>
      <c r="M101" s="3"/>
      <c r="N101" s="3"/>
      <c r="O101" s="3"/>
    </row>
    <row r="102" spans="2:15" x14ac:dyDescent="0.25">
      <c r="B102" s="3"/>
      <c r="C102" s="3"/>
      <c r="D102" s="3"/>
      <c r="E102" s="3"/>
      <c r="F102" s="3"/>
      <c r="G102" s="3"/>
      <c r="H102" s="3"/>
      <c r="I102" s="3"/>
      <c r="J102" s="3"/>
      <c r="K102" s="3"/>
      <c r="L102" s="3"/>
      <c r="M102" s="3"/>
      <c r="N102" s="3"/>
      <c r="O102" s="3"/>
    </row>
    <row r="103" spans="2:15" x14ac:dyDescent="0.25">
      <c r="B103" s="3"/>
      <c r="C103" s="3"/>
      <c r="D103" s="3"/>
      <c r="E103" s="3"/>
      <c r="F103" s="3"/>
      <c r="G103" s="3"/>
      <c r="H103" s="3"/>
      <c r="I103" s="3"/>
      <c r="J103" s="3"/>
      <c r="K103" s="3"/>
      <c r="L103" s="3"/>
      <c r="M103" s="3"/>
      <c r="N103" s="3"/>
      <c r="O103" s="3"/>
    </row>
    <row r="104" spans="2:15" x14ac:dyDescent="0.25">
      <c r="B104" s="3"/>
      <c r="C104" s="3"/>
      <c r="D104" s="3"/>
      <c r="E104" s="3"/>
      <c r="F104" s="3"/>
      <c r="G104" s="3"/>
      <c r="H104" s="3"/>
      <c r="I104" s="3"/>
      <c r="J104" s="3"/>
      <c r="K104" s="3"/>
      <c r="L104" s="3"/>
      <c r="M104" s="3"/>
      <c r="N104" s="3"/>
      <c r="O104" s="3"/>
    </row>
    <row r="105" spans="2:15" x14ac:dyDescent="0.25">
      <c r="B105" s="3"/>
      <c r="C105" s="3"/>
      <c r="D105" s="3"/>
      <c r="E105" s="3"/>
      <c r="F105" s="3"/>
      <c r="G105" s="3"/>
      <c r="H105" s="3"/>
      <c r="I105" s="3"/>
      <c r="J105" s="3"/>
      <c r="K105" s="3"/>
      <c r="L105" s="3"/>
      <c r="M105" s="3"/>
      <c r="N105" s="3"/>
      <c r="O105" s="3"/>
    </row>
    <row r="106" spans="2:15" x14ac:dyDescent="0.25">
      <c r="B106" s="3"/>
      <c r="C106" s="3"/>
      <c r="D106" s="3"/>
      <c r="E106" s="3"/>
      <c r="F106" s="3"/>
      <c r="G106" s="3"/>
      <c r="H106" s="3"/>
      <c r="I106" s="3"/>
      <c r="J106" s="3"/>
      <c r="K106" s="3"/>
      <c r="L106" s="3"/>
      <c r="M106" s="3"/>
      <c r="N106" s="3"/>
      <c r="O106" s="3"/>
    </row>
    <row r="107" spans="2:15" x14ac:dyDescent="0.25">
      <c r="B107" s="3"/>
      <c r="C107" s="3"/>
      <c r="D107" s="3"/>
      <c r="E107" s="3"/>
      <c r="F107" s="3"/>
      <c r="G107" s="3"/>
      <c r="H107" s="3"/>
      <c r="I107" s="3"/>
      <c r="J107" s="3"/>
      <c r="K107" s="3"/>
      <c r="L107" s="3"/>
      <c r="M107" s="3"/>
      <c r="N107" s="3"/>
      <c r="O107" s="3"/>
    </row>
    <row r="108" spans="2:15" x14ac:dyDescent="0.25">
      <c r="B108" s="3"/>
      <c r="C108" s="3"/>
      <c r="D108" s="3"/>
      <c r="E108" s="3"/>
      <c r="F108" s="3"/>
      <c r="G108" s="3"/>
      <c r="H108" s="3"/>
      <c r="I108" s="3"/>
      <c r="J108" s="3"/>
      <c r="K108" s="3"/>
      <c r="L108" s="3"/>
      <c r="M108" s="3"/>
      <c r="N108" s="3"/>
      <c r="O108" s="3"/>
    </row>
    <row r="109" spans="2:15" x14ac:dyDescent="0.25">
      <c r="B109" s="3"/>
      <c r="C109" s="3"/>
      <c r="D109" s="3"/>
      <c r="E109" s="3"/>
      <c r="F109" s="3"/>
      <c r="G109" s="3"/>
      <c r="H109" s="3"/>
      <c r="I109" s="3"/>
      <c r="J109" s="3"/>
      <c r="K109" s="3"/>
      <c r="L109" s="3"/>
      <c r="M109" s="3"/>
      <c r="N109" s="3"/>
      <c r="O109" s="3"/>
    </row>
    <row r="110" spans="2:15" x14ac:dyDescent="0.25">
      <c r="B110" s="3"/>
      <c r="C110" s="3"/>
      <c r="D110" s="3"/>
      <c r="E110" s="3"/>
      <c r="F110" s="3"/>
      <c r="G110" s="3"/>
      <c r="H110" s="3"/>
      <c r="I110" s="3"/>
      <c r="J110" s="3"/>
      <c r="K110" s="3"/>
      <c r="L110" s="3"/>
      <c r="M110" s="3"/>
      <c r="N110" s="3"/>
      <c r="O110" s="3"/>
    </row>
    <row r="111" spans="2:15" x14ac:dyDescent="0.25">
      <c r="B111" s="3"/>
      <c r="C111" s="3"/>
      <c r="D111" s="3"/>
      <c r="E111" s="3"/>
      <c r="F111" s="3"/>
      <c r="G111" s="3"/>
      <c r="H111" s="3"/>
      <c r="I111" s="3"/>
      <c r="J111" s="3"/>
      <c r="K111" s="3"/>
      <c r="L111" s="3"/>
      <c r="M111" s="3"/>
      <c r="N111" s="3"/>
      <c r="O111" s="3"/>
    </row>
    <row r="112" spans="2:15" x14ac:dyDescent="0.25">
      <c r="B112" s="3"/>
      <c r="C112" s="3"/>
      <c r="D112" s="3"/>
      <c r="E112" s="3"/>
      <c r="F112" s="3"/>
      <c r="G112" s="3"/>
      <c r="H112" s="3"/>
      <c r="I112" s="3"/>
      <c r="J112" s="3"/>
      <c r="K112" s="3"/>
      <c r="L112" s="3"/>
      <c r="M112" s="3"/>
      <c r="N112" s="3"/>
      <c r="O112" s="3"/>
    </row>
    <row r="113" spans="2:15" x14ac:dyDescent="0.25">
      <c r="B113" s="3"/>
      <c r="C113" s="3"/>
      <c r="D113" s="3"/>
      <c r="E113" s="3"/>
      <c r="F113" s="3"/>
      <c r="G113" s="3"/>
      <c r="H113" s="3"/>
      <c r="I113" s="3"/>
      <c r="J113" s="3"/>
      <c r="K113" s="3"/>
      <c r="L113" s="3"/>
      <c r="M113" s="3"/>
      <c r="N113" s="3"/>
      <c r="O113" s="3"/>
    </row>
    <row r="114" spans="2:15" x14ac:dyDescent="0.25">
      <c r="B114" s="3"/>
      <c r="C114" s="3"/>
      <c r="D114" s="3"/>
      <c r="E114" s="3"/>
      <c r="F114" s="3"/>
      <c r="G114" s="3"/>
      <c r="H114" s="3"/>
      <c r="I114" s="3"/>
      <c r="J114" s="3"/>
      <c r="K114" s="3"/>
      <c r="L114" s="3"/>
      <c r="M114" s="3"/>
      <c r="N114" s="3"/>
      <c r="O114" s="3"/>
    </row>
    <row r="115" spans="2:15" x14ac:dyDescent="0.25">
      <c r="B115" s="3"/>
      <c r="C115" s="3"/>
      <c r="D115" s="3"/>
      <c r="E115" s="3"/>
      <c r="F115" s="3"/>
      <c r="G115" s="3"/>
      <c r="H115" s="3"/>
      <c r="I115" s="3"/>
      <c r="J115" s="3"/>
      <c r="K115" s="3"/>
      <c r="L115" s="3"/>
      <c r="M115" s="3"/>
      <c r="N115" s="3"/>
      <c r="O115" s="3"/>
    </row>
    <row r="116" spans="2:15" x14ac:dyDescent="0.25">
      <c r="B116" s="3"/>
      <c r="C116" s="3"/>
      <c r="D116" s="3"/>
      <c r="E116" s="3"/>
      <c r="F116" s="3"/>
      <c r="G116" s="3"/>
      <c r="H116" s="3"/>
      <c r="I116" s="3"/>
      <c r="J116" s="3"/>
      <c r="K116" s="3"/>
      <c r="L116" s="3"/>
      <c r="M116" s="3"/>
      <c r="N116" s="3"/>
      <c r="O116" s="3"/>
    </row>
    <row r="117" spans="2:15" x14ac:dyDescent="0.25">
      <c r="B117" s="3"/>
      <c r="C117" s="3"/>
      <c r="D117" s="3"/>
      <c r="E117" s="3"/>
      <c r="F117" s="3"/>
      <c r="G117" s="3"/>
      <c r="H117" s="3"/>
      <c r="I117" s="3"/>
      <c r="J117" s="3"/>
      <c r="K117" s="3"/>
      <c r="L117" s="3"/>
      <c r="M117" s="3"/>
      <c r="N117" s="3"/>
      <c r="O117" s="3"/>
    </row>
    <row r="118" spans="2:15" x14ac:dyDescent="0.25">
      <c r="B118" s="3"/>
      <c r="C118" s="3"/>
      <c r="D118" s="3"/>
      <c r="E118" s="3"/>
      <c r="F118" s="3"/>
      <c r="G118" s="3"/>
      <c r="H118" s="3"/>
      <c r="I118" s="3"/>
      <c r="J118" s="3"/>
      <c r="K118" s="3"/>
      <c r="L118" s="3"/>
      <c r="M118" s="3"/>
      <c r="N118" s="3"/>
      <c r="O118" s="3"/>
    </row>
    <row r="119" spans="2:15" x14ac:dyDescent="0.25">
      <c r="B119" s="3"/>
      <c r="C119" s="3"/>
      <c r="D119" s="3"/>
      <c r="E119" s="3"/>
      <c r="F119" s="3"/>
      <c r="G119" s="3"/>
      <c r="H119" s="3"/>
      <c r="I119" s="3"/>
      <c r="J119" s="3"/>
      <c r="K119" s="3"/>
      <c r="L119" s="3"/>
      <c r="M119" s="3"/>
      <c r="N119" s="3"/>
      <c r="O119" s="3"/>
    </row>
    <row r="120" spans="2:15" x14ac:dyDescent="0.25">
      <c r="B120" s="3"/>
      <c r="C120" s="3"/>
      <c r="D120" s="3"/>
      <c r="E120" s="3"/>
      <c r="F120" s="3"/>
      <c r="G120" s="3"/>
      <c r="H120" s="3"/>
      <c r="I120" s="3"/>
      <c r="J120" s="3"/>
      <c r="K120" s="3"/>
      <c r="L120" s="3"/>
      <c r="M120" s="3"/>
      <c r="N120" s="3"/>
      <c r="O120" s="3"/>
    </row>
    <row r="121" spans="2:15" x14ac:dyDescent="0.25">
      <c r="B121" s="3"/>
      <c r="C121" s="3"/>
      <c r="D121" s="3"/>
      <c r="E121" s="3"/>
      <c r="F121" s="3"/>
      <c r="G121" s="3"/>
      <c r="H121" s="3"/>
      <c r="I121" s="3"/>
      <c r="J121" s="3"/>
      <c r="K121" s="3"/>
      <c r="L121" s="3"/>
      <c r="M121" s="3"/>
      <c r="N121" s="3"/>
      <c r="O121" s="3"/>
    </row>
    <row r="122" spans="2:15" x14ac:dyDescent="0.25">
      <c r="B122" s="3"/>
      <c r="C122" s="3"/>
      <c r="D122" s="3"/>
      <c r="E122" s="3"/>
      <c r="F122" s="3"/>
      <c r="G122" s="3"/>
      <c r="H122" s="3"/>
      <c r="I122" s="3"/>
      <c r="J122" s="3"/>
      <c r="K122" s="3"/>
      <c r="L122" s="3"/>
      <c r="M122" s="3"/>
      <c r="N122" s="3"/>
      <c r="O122" s="3"/>
    </row>
    <row r="123" spans="2:15" x14ac:dyDescent="0.25">
      <c r="B123" s="3"/>
      <c r="C123" s="3"/>
      <c r="D123" s="3"/>
      <c r="E123" s="3"/>
      <c r="F123" s="3"/>
      <c r="G123" s="3"/>
      <c r="H123" s="3"/>
      <c r="I123" s="3"/>
      <c r="J123" s="3"/>
      <c r="K123" s="3"/>
      <c r="L123" s="3"/>
      <c r="M123" s="3"/>
      <c r="N123" s="3"/>
      <c r="O123" s="3"/>
    </row>
    <row r="124" spans="2:15" x14ac:dyDescent="0.25">
      <c r="B124" s="3"/>
      <c r="C124" s="3"/>
      <c r="D124" s="3"/>
      <c r="E124" s="3"/>
      <c r="F124" s="3"/>
      <c r="G124" s="3"/>
      <c r="H124" s="3"/>
      <c r="I124" s="3"/>
      <c r="J124" s="3"/>
      <c r="K124" s="3"/>
      <c r="L124" s="3"/>
      <c r="M124" s="3"/>
      <c r="N124" s="3"/>
      <c r="O124" s="3"/>
    </row>
    <row r="125" spans="2:15" x14ac:dyDescent="0.25">
      <c r="B125" s="3"/>
      <c r="C125" s="3"/>
      <c r="D125" s="3"/>
      <c r="E125" s="3"/>
      <c r="F125" s="3"/>
      <c r="G125" s="3"/>
      <c r="H125" s="3"/>
      <c r="I125" s="3"/>
      <c r="J125" s="3"/>
      <c r="K125" s="3"/>
      <c r="L125" s="3"/>
      <c r="M125" s="3"/>
      <c r="N125" s="3"/>
      <c r="O125" s="3"/>
    </row>
    <row r="126" spans="2:15" x14ac:dyDescent="0.25">
      <c r="B126" s="3"/>
      <c r="C126" s="3"/>
      <c r="D126" s="3"/>
      <c r="E126" s="3"/>
      <c r="F126" s="3"/>
      <c r="G126" s="3"/>
      <c r="H126" s="3"/>
      <c r="I126" s="3"/>
      <c r="J126" s="3"/>
      <c r="K126" s="3"/>
      <c r="L126" s="3"/>
      <c r="M126" s="3"/>
      <c r="N126" s="3"/>
      <c r="O126" s="3"/>
    </row>
    <row r="127" spans="2:15" x14ac:dyDescent="0.25">
      <c r="B127" s="3"/>
      <c r="C127" s="3"/>
      <c r="D127" s="3"/>
      <c r="E127" s="3"/>
      <c r="F127" s="3"/>
      <c r="G127" s="3"/>
      <c r="H127" s="3"/>
      <c r="I127" s="3"/>
      <c r="J127" s="3"/>
      <c r="K127" s="3"/>
      <c r="L127" s="3"/>
      <c r="M127" s="3"/>
      <c r="N127" s="3"/>
      <c r="O127" s="3"/>
    </row>
    <row r="128" spans="2:15" x14ac:dyDescent="0.25">
      <c r="B128" s="3"/>
      <c r="C128" s="3"/>
      <c r="D128" s="3"/>
      <c r="E128" s="3"/>
      <c r="F128" s="3"/>
      <c r="G128" s="3"/>
      <c r="H128" s="3"/>
      <c r="I128" s="3"/>
      <c r="J128" s="3"/>
      <c r="K128" s="3"/>
      <c r="L128" s="3"/>
      <c r="M128" s="3"/>
      <c r="N128" s="3"/>
      <c r="O128" s="3"/>
    </row>
    <row r="129" spans="2:15" x14ac:dyDescent="0.25">
      <c r="B129" s="3"/>
      <c r="C129" s="3"/>
      <c r="D129" s="3"/>
      <c r="E129" s="3"/>
      <c r="F129" s="3"/>
      <c r="G129" s="3"/>
      <c r="H129" s="3"/>
      <c r="I129" s="3"/>
      <c r="J129" s="3"/>
      <c r="K129" s="3"/>
      <c r="L129" s="3"/>
      <c r="M129" s="3"/>
      <c r="N129" s="3"/>
      <c r="O129" s="3"/>
    </row>
    <row r="130" spans="2:15" x14ac:dyDescent="0.25">
      <c r="B130" s="3"/>
      <c r="C130" s="3"/>
      <c r="D130" s="3"/>
      <c r="E130" s="3"/>
      <c r="F130" s="3"/>
      <c r="G130" s="3"/>
      <c r="H130" s="3"/>
      <c r="I130" s="3"/>
      <c r="J130" s="3"/>
      <c r="K130" s="3"/>
      <c r="L130" s="3"/>
      <c r="M130" s="3"/>
      <c r="N130" s="3"/>
      <c r="O130" s="3"/>
    </row>
    <row r="131" spans="2:15" x14ac:dyDescent="0.25">
      <c r="B131" s="3"/>
      <c r="C131" s="3"/>
      <c r="D131" s="3"/>
      <c r="E131" s="3"/>
      <c r="F131" s="3"/>
      <c r="G131" s="3"/>
      <c r="H131" s="3"/>
      <c r="I131" s="3"/>
      <c r="J131" s="3"/>
      <c r="K131" s="3"/>
      <c r="L131" s="3"/>
      <c r="M131" s="3"/>
      <c r="N131" s="3"/>
      <c r="O131" s="3"/>
    </row>
    <row r="132" spans="2:15" x14ac:dyDescent="0.25">
      <c r="B132" s="3"/>
      <c r="C132" s="3"/>
      <c r="D132" s="3"/>
      <c r="E132" s="3"/>
      <c r="F132" s="3"/>
      <c r="G132" s="3"/>
      <c r="H132" s="3"/>
      <c r="I132" s="3"/>
      <c r="J132" s="3"/>
      <c r="K132" s="3"/>
      <c r="L132" s="3"/>
      <c r="M132" s="3"/>
      <c r="N132" s="3"/>
      <c r="O132" s="3"/>
    </row>
    <row r="133" spans="2:15" x14ac:dyDescent="0.25">
      <c r="B133" s="3"/>
      <c r="C133" s="3"/>
      <c r="D133" s="3"/>
      <c r="E133" s="3"/>
      <c r="F133" s="3"/>
      <c r="G133" s="3"/>
      <c r="H133" s="3"/>
      <c r="I133" s="3"/>
      <c r="J133" s="3"/>
      <c r="K133" s="3"/>
      <c r="L133" s="3"/>
      <c r="M133" s="3"/>
      <c r="N133" s="3"/>
      <c r="O133" s="3"/>
    </row>
    <row r="134" spans="2:15" x14ac:dyDescent="0.25">
      <c r="B134" s="3"/>
      <c r="C134" s="3"/>
      <c r="D134" s="3"/>
      <c r="E134" s="3"/>
      <c r="F134" s="3"/>
      <c r="G134" s="3"/>
      <c r="H134" s="3"/>
      <c r="I134" s="3"/>
      <c r="J134" s="3"/>
      <c r="K134" s="3"/>
      <c r="L134" s="3"/>
      <c r="M134" s="3"/>
      <c r="N134" s="3"/>
      <c r="O134" s="3"/>
    </row>
    <row r="135" spans="2:15" x14ac:dyDescent="0.25">
      <c r="B135" s="3"/>
      <c r="C135" s="3"/>
      <c r="D135" s="3"/>
      <c r="E135" s="3"/>
      <c r="F135" s="3"/>
      <c r="G135" s="3"/>
      <c r="H135" s="3"/>
      <c r="I135" s="3"/>
      <c r="J135" s="3"/>
      <c r="K135" s="3"/>
      <c r="L135" s="3"/>
      <c r="M135" s="3"/>
      <c r="N135" s="3"/>
      <c r="O135" s="3"/>
    </row>
    <row r="136" spans="2:15" x14ac:dyDescent="0.25">
      <c r="B136" s="3"/>
      <c r="C136" s="3"/>
      <c r="D136" s="3"/>
      <c r="E136" s="3"/>
      <c r="F136" s="3"/>
      <c r="G136" s="3"/>
      <c r="H136" s="3"/>
      <c r="I136" s="3"/>
      <c r="J136" s="3"/>
      <c r="K136" s="3"/>
      <c r="L136" s="3"/>
      <c r="M136" s="3"/>
      <c r="N136" s="3"/>
      <c r="O136" s="3"/>
    </row>
  </sheetData>
  <pageMargins left="0.7" right="0.7" top="0.75" bottom="0.75" header="0.3" footer="0.3"/>
  <pageSetup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K241"/>
  <sheetViews>
    <sheetView showGridLines="0" zoomScale="90" zoomScaleNormal="90" workbookViewId="0">
      <pane xSplit="4" ySplit="3" topLeftCell="E4" activePane="bottomRight" state="frozen"/>
      <selection pane="topRight" activeCell="T19" sqref="T19"/>
      <selection pane="bottomLeft" activeCell="T19" sqref="T19"/>
      <selection pane="bottomRight" activeCell="F1" sqref="F1:F1048576"/>
    </sheetView>
  </sheetViews>
  <sheetFormatPr baseColWidth="10" defaultColWidth="12.7109375" defaultRowHeight="12.75" x14ac:dyDescent="0.2"/>
  <cols>
    <col min="1" max="5" width="12.7109375" style="1"/>
    <col min="6" max="6" width="76.28515625" style="1" hidden="1" customWidth="1"/>
    <col min="7" max="16384" width="12.7109375" style="1"/>
  </cols>
  <sheetData>
    <row r="1" spans="1:89" s="25" customFormat="1" ht="83.1" customHeight="1" x14ac:dyDescent="0.2">
      <c r="A1" s="20" t="s">
        <v>1</v>
      </c>
      <c r="B1" s="20" t="s">
        <v>2</v>
      </c>
      <c r="C1" s="20" t="s">
        <v>3</v>
      </c>
      <c r="D1" s="20" t="s">
        <v>4</v>
      </c>
      <c r="E1" s="20" t="s">
        <v>5</v>
      </c>
      <c r="F1" s="125" t="s">
        <v>6</v>
      </c>
      <c r="G1" s="21" t="s">
        <v>7</v>
      </c>
      <c r="H1" s="21" t="s">
        <v>8</v>
      </c>
      <c r="I1" s="21" t="s">
        <v>9</v>
      </c>
      <c r="J1" s="22" t="s">
        <v>10</v>
      </c>
      <c r="K1" s="23" t="s">
        <v>11</v>
      </c>
      <c r="L1" s="24" t="s">
        <v>12</v>
      </c>
      <c r="M1" s="25" t="s">
        <v>13</v>
      </c>
      <c r="N1" s="25" t="s">
        <v>14</v>
      </c>
      <c r="O1" s="25" t="s">
        <v>15</v>
      </c>
      <c r="P1" s="26" t="s">
        <v>16</v>
      </c>
      <c r="Q1" s="26" t="s">
        <v>17</v>
      </c>
      <c r="R1" s="25" t="s">
        <v>18</v>
      </c>
      <c r="S1" s="26" t="s">
        <v>19</v>
      </c>
      <c r="T1" s="26" t="s">
        <v>20</v>
      </c>
      <c r="U1" s="25" t="s">
        <v>21</v>
      </c>
      <c r="V1" s="25" t="s">
        <v>22</v>
      </c>
      <c r="W1" s="25" t="s">
        <v>23</v>
      </c>
      <c r="X1" s="23" t="s">
        <v>24</v>
      </c>
      <c r="Y1" s="24" t="s">
        <v>25</v>
      </c>
      <c r="Z1" s="25" t="s">
        <v>26</v>
      </c>
      <c r="AA1" s="26" t="s">
        <v>27</v>
      </c>
      <c r="AB1" s="26" t="s">
        <v>28</v>
      </c>
      <c r="AC1" s="25" t="s">
        <v>29</v>
      </c>
      <c r="AD1" s="26" t="s">
        <v>30</v>
      </c>
      <c r="AE1" s="26" t="s">
        <v>31</v>
      </c>
      <c r="AF1" s="25" t="s">
        <v>32</v>
      </c>
      <c r="AG1" s="26" t="s">
        <v>33</v>
      </c>
      <c r="AH1" s="26" t="s">
        <v>34</v>
      </c>
      <c r="AI1" s="22" t="s">
        <v>35</v>
      </c>
      <c r="AJ1" s="23" t="s">
        <v>36</v>
      </c>
      <c r="AK1" s="24" t="s">
        <v>37</v>
      </c>
      <c r="AL1" s="25" t="s">
        <v>38</v>
      </c>
      <c r="AM1" s="26" t="s">
        <v>39</v>
      </c>
      <c r="AN1" s="26" t="s">
        <v>40</v>
      </c>
      <c r="AO1" s="25" t="s">
        <v>41</v>
      </c>
      <c r="AP1" s="23" t="s">
        <v>42</v>
      </c>
      <c r="AQ1" s="24" t="s">
        <v>43</v>
      </c>
      <c r="AR1" s="25" t="s">
        <v>44</v>
      </c>
      <c r="AS1" s="25" t="s">
        <v>45</v>
      </c>
      <c r="AT1" s="25" t="s">
        <v>46</v>
      </c>
      <c r="AU1" s="25" t="s">
        <v>47</v>
      </c>
      <c r="AV1" s="22" t="s">
        <v>48</v>
      </c>
      <c r="AW1" s="23" t="s">
        <v>49</v>
      </c>
      <c r="AX1" s="24" t="s">
        <v>50</v>
      </c>
      <c r="AY1" s="25" t="s">
        <v>51</v>
      </c>
      <c r="AZ1" s="25" t="s">
        <v>52</v>
      </c>
      <c r="BA1" s="25" t="s">
        <v>53</v>
      </c>
      <c r="BB1" s="23" t="s">
        <v>54</v>
      </c>
      <c r="BC1" s="24" t="s">
        <v>55</v>
      </c>
      <c r="BD1" s="25" t="s">
        <v>56</v>
      </c>
      <c r="BE1" s="25" t="s">
        <v>57</v>
      </c>
      <c r="BF1" s="25" t="s">
        <v>58</v>
      </c>
      <c r="BG1" s="22" t="s">
        <v>59</v>
      </c>
      <c r="BH1" s="23" t="s">
        <v>60</v>
      </c>
      <c r="BI1" s="24" t="s">
        <v>61</v>
      </c>
      <c r="BJ1" s="25" t="s">
        <v>62</v>
      </c>
      <c r="BK1" s="25" t="s">
        <v>63</v>
      </c>
      <c r="BL1" s="25" t="s">
        <v>64</v>
      </c>
      <c r="BM1" s="25" t="s">
        <v>65</v>
      </c>
      <c r="BN1" s="25" t="s">
        <v>66</v>
      </c>
      <c r="BO1" s="25" t="s">
        <v>67</v>
      </c>
      <c r="BP1" s="24" t="s">
        <v>68</v>
      </c>
      <c r="BQ1" s="25" t="s">
        <v>69</v>
      </c>
      <c r="BR1" s="25" t="s">
        <v>70</v>
      </c>
      <c r="BS1" s="25" t="s">
        <v>71</v>
      </c>
      <c r="BT1" s="25" t="s">
        <v>72</v>
      </c>
      <c r="BU1" s="25" t="s">
        <v>73</v>
      </c>
      <c r="BV1" s="25" t="s">
        <v>74</v>
      </c>
      <c r="BW1" s="23" t="s">
        <v>75</v>
      </c>
      <c r="BX1" s="24" t="s">
        <v>76</v>
      </c>
      <c r="BY1" s="25" t="s">
        <v>77</v>
      </c>
      <c r="BZ1" s="25" t="s">
        <v>78</v>
      </c>
      <c r="CA1" s="25" t="s">
        <v>79</v>
      </c>
      <c r="CB1" s="25" t="s">
        <v>80</v>
      </c>
      <c r="CC1" s="24" t="s">
        <v>81</v>
      </c>
      <c r="CD1" s="25" t="s">
        <v>82</v>
      </c>
      <c r="CE1" s="26" t="s">
        <v>83</v>
      </c>
      <c r="CF1" s="26" t="s">
        <v>84</v>
      </c>
      <c r="CG1" s="25" t="s">
        <v>85</v>
      </c>
      <c r="CH1" s="26" t="s">
        <v>86</v>
      </c>
      <c r="CI1" s="26" t="s">
        <v>87</v>
      </c>
      <c r="CJ1" s="25" t="s">
        <v>88</v>
      </c>
      <c r="CK1" s="25" t="s">
        <v>89</v>
      </c>
    </row>
    <row r="2" spans="1:89" s="27" customFormat="1" x14ac:dyDescent="0.2">
      <c r="A2" s="27" t="s">
        <v>90</v>
      </c>
      <c r="B2" s="27" t="s">
        <v>91</v>
      </c>
      <c r="C2" s="27" t="s">
        <v>92</v>
      </c>
      <c r="D2" s="27" t="s">
        <v>93</v>
      </c>
      <c r="E2" s="27" t="s">
        <v>94</v>
      </c>
      <c r="F2" s="126" t="s">
        <v>720</v>
      </c>
      <c r="G2" s="28" t="s">
        <v>95</v>
      </c>
      <c r="H2" s="28" t="s">
        <v>96</v>
      </c>
      <c r="I2" s="28" t="s">
        <v>97</v>
      </c>
      <c r="J2" s="29" t="s">
        <v>98</v>
      </c>
      <c r="K2" s="30" t="s">
        <v>99</v>
      </c>
      <c r="L2" s="31" t="s">
        <v>100</v>
      </c>
      <c r="M2" s="27" t="s">
        <v>101</v>
      </c>
      <c r="N2" s="27" t="s">
        <v>102</v>
      </c>
      <c r="O2" s="27" t="s">
        <v>103</v>
      </c>
      <c r="P2" s="32" t="s">
        <v>104</v>
      </c>
      <c r="Q2" s="32" t="s">
        <v>105</v>
      </c>
      <c r="R2" s="27" t="s">
        <v>106</v>
      </c>
      <c r="S2" s="32" t="s">
        <v>107</v>
      </c>
      <c r="T2" s="32" t="s">
        <v>108</v>
      </c>
      <c r="U2" s="27" t="s">
        <v>109</v>
      </c>
      <c r="V2" s="27" t="s">
        <v>110</v>
      </c>
      <c r="W2" s="27" t="s">
        <v>111</v>
      </c>
      <c r="X2" s="30" t="s">
        <v>112</v>
      </c>
      <c r="Y2" s="31" t="s">
        <v>113</v>
      </c>
      <c r="Z2" s="27" t="s">
        <v>114</v>
      </c>
      <c r="AA2" s="32" t="s">
        <v>115</v>
      </c>
      <c r="AB2" s="32" t="s">
        <v>116</v>
      </c>
      <c r="AC2" s="27" t="s">
        <v>117</v>
      </c>
      <c r="AD2" s="32" t="s">
        <v>118</v>
      </c>
      <c r="AE2" s="32" t="s">
        <v>119</v>
      </c>
      <c r="AF2" s="27" t="s">
        <v>120</v>
      </c>
      <c r="AG2" s="32" t="s">
        <v>121</v>
      </c>
      <c r="AH2" s="32" t="s">
        <v>122</v>
      </c>
      <c r="AI2" s="29" t="s">
        <v>123</v>
      </c>
      <c r="AJ2" s="30" t="s">
        <v>124</v>
      </c>
      <c r="AK2" s="31" t="s">
        <v>125</v>
      </c>
      <c r="AL2" s="27" t="s">
        <v>126</v>
      </c>
      <c r="AM2" s="32" t="s">
        <v>127</v>
      </c>
      <c r="AN2" s="32" t="s">
        <v>128</v>
      </c>
      <c r="AO2" s="27" t="s">
        <v>129</v>
      </c>
      <c r="AP2" s="30" t="s">
        <v>130</v>
      </c>
      <c r="AQ2" s="31" t="s">
        <v>131</v>
      </c>
      <c r="AR2" s="27" t="s">
        <v>132</v>
      </c>
      <c r="AS2" s="27" t="s">
        <v>133</v>
      </c>
      <c r="AT2" s="27" t="s">
        <v>134</v>
      </c>
      <c r="AU2" s="27" t="s">
        <v>135</v>
      </c>
      <c r="AV2" s="29" t="s">
        <v>136</v>
      </c>
      <c r="AW2" s="30" t="s">
        <v>137</v>
      </c>
      <c r="AX2" s="31" t="s">
        <v>138</v>
      </c>
      <c r="AY2" s="27" t="s">
        <v>139</v>
      </c>
      <c r="AZ2" s="27" t="s">
        <v>140</v>
      </c>
      <c r="BA2" s="27" t="s">
        <v>141</v>
      </c>
      <c r="BB2" s="30" t="s">
        <v>142</v>
      </c>
      <c r="BC2" s="31" t="s">
        <v>143</v>
      </c>
      <c r="BD2" s="27" t="s">
        <v>144</v>
      </c>
      <c r="BE2" s="27" t="s">
        <v>145</v>
      </c>
      <c r="BF2" s="27" t="s">
        <v>146</v>
      </c>
      <c r="BG2" s="29" t="s">
        <v>147</v>
      </c>
      <c r="BH2" s="30" t="s">
        <v>148</v>
      </c>
      <c r="BI2" s="31" t="s">
        <v>149</v>
      </c>
      <c r="BJ2" s="27" t="s">
        <v>150</v>
      </c>
      <c r="BK2" s="27" t="s">
        <v>151</v>
      </c>
      <c r="BL2" s="27" t="s">
        <v>152</v>
      </c>
      <c r="BM2" s="27" t="s">
        <v>153</v>
      </c>
      <c r="BN2" s="27" t="s">
        <v>154</v>
      </c>
      <c r="BO2" s="27" t="s">
        <v>155</v>
      </c>
      <c r="BP2" s="31" t="s">
        <v>156</v>
      </c>
      <c r="BQ2" s="27" t="s">
        <v>157</v>
      </c>
      <c r="BR2" s="27" t="s">
        <v>158</v>
      </c>
      <c r="BS2" s="27" t="s">
        <v>159</v>
      </c>
      <c r="BT2" s="27" t="s">
        <v>160</v>
      </c>
      <c r="BU2" s="27" t="s">
        <v>161</v>
      </c>
      <c r="BV2" s="27" t="s">
        <v>162</v>
      </c>
      <c r="BW2" s="30" t="s">
        <v>163</v>
      </c>
      <c r="BX2" s="31" t="s">
        <v>164</v>
      </c>
      <c r="BY2" s="27" t="s">
        <v>165</v>
      </c>
      <c r="BZ2" s="27" t="s">
        <v>166</v>
      </c>
      <c r="CA2" s="27" t="s">
        <v>167</v>
      </c>
      <c r="CB2" s="27" t="s">
        <v>168</v>
      </c>
      <c r="CC2" s="31" t="s">
        <v>169</v>
      </c>
      <c r="CD2" s="27" t="s">
        <v>170</v>
      </c>
      <c r="CE2" s="32" t="s">
        <v>171</v>
      </c>
      <c r="CF2" s="32" t="s">
        <v>172</v>
      </c>
      <c r="CG2" s="27" t="s">
        <v>173</v>
      </c>
      <c r="CH2" s="32" t="s">
        <v>174</v>
      </c>
      <c r="CI2" s="32" t="s">
        <v>175</v>
      </c>
      <c r="CJ2" s="27" t="s">
        <v>176</v>
      </c>
      <c r="CK2" s="27" t="s">
        <v>177</v>
      </c>
    </row>
    <row r="3" spans="1:89" s="25" customFormat="1" x14ac:dyDescent="0.2">
      <c r="A3" s="20" t="s">
        <v>178</v>
      </c>
      <c r="B3" s="20" t="s">
        <v>178</v>
      </c>
      <c r="C3" s="20" t="s">
        <v>178</v>
      </c>
      <c r="D3" s="20" t="s">
        <v>178</v>
      </c>
      <c r="E3" s="20" t="s">
        <v>178</v>
      </c>
      <c r="F3" s="125"/>
      <c r="G3" s="33">
        <f t="shared" ref="G3:O3" si="0">AVERAGE(G4:G236)</f>
        <v>0.41591144236664646</v>
      </c>
      <c r="H3" s="33">
        <f t="shared" si="0"/>
        <v>0.33975832822399349</v>
      </c>
      <c r="I3" s="33">
        <f t="shared" si="0"/>
        <v>0.49206455650929909</v>
      </c>
      <c r="J3" s="34">
        <f t="shared" si="0"/>
        <v>0.58706315144083376</v>
      </c>
      <c r="K3" s="35">
        <f t="shared" si="0"/>
        <v>0.5303494788473333</v>
      </c>
      <c r="L3" s="36">
        <f t="shared" si="0"/>
        <v>0.5303494788473333</v>
      </c>
      <c r="M3" s="37">
        <f t="shared" si="0"/>
        <v>0.98712446351931327</v>
      </c>
      <c r="N3" s="37">
        <f t="shared" si="0"/>
        <v>0.60515021459227469</v>
      </c>
      <c r="O3" s="37">
        <f t="shared" si="0"/>
        <v>0.58476394849785407</v>
      </c>
      <c r="P3" s="38" t="s">
        <v>179</v>
      </c>
      <c r="Q3" s="38" t="s">
        <v>179</v>
      </c>
      <c r="R3" s="37">
        <f>AVERAGE(R4:R236)</f>
        <v>0.29935622317596566</v>
      </c>
      <c r="S3" s="38" t="s">
        <v>180</v>
      </c>
      <c r="T3" s="38" t="s">
        <v>180</v>
      </c>
      <c r="U3" s="37">
        <f t="shared" ref="U3:Z3" si="1">AVERAGE(U4:U236)</f>
        <v>0.31759656652360513</v>
      </c>
      <c r="V3" s="37">
        <f t="shared" si="1"/>
        <v>0.21459227467811159</v>
      </c>
      <c r="W3" s="37">
        <f t="shared" si="1"/>
        <v>0.70386266094420602</v>
      </c>
      <c r="X3" s="35">
        <f t="shared" si="1"/>
        <v>0.64377682403433489</v>
      </c>
      <c r="Y3" s="36">
        <f t="shared" si="1"/>
        <v>0.64377682403433489</v>
      </c>
      <c r="Z3" s="37">
        <f t="shared" si="1"/>
        <v>0.53433476394849788</v>
      </c>
      <c r="AA3" s="38" t="s">
        <v>181</v>
      </c>
      <c r="AB3" s="38" t="s">
        <v>181</v>
      </c>
      <c r="AC3" s="37">
        <f>AVERAGE(AC4:AC236)</f>
        <v>0.70171673819742486</v>
      </c>
      <c r="AD3" s="38" t="s">
        <v>182</v>
      </c>
      <c r="AE3" s="38" t="s">
        <v>182</v>
      </c>
      <c r="AF3" s="37">
        <f>AVERAGE(AF4:AF236)</f>
        <v>0.69527896995708149</v>
      </c>
      <c r="AG3" s="38" t="s">
        <v>183</v>
      </c>
      <c r="AH3" s="38" t="s">
        <v>183</v>
      </c>
      <c r="AI3" s="34">
        <f>AVERAGE(AI4:AI236)</f>
        <v>0.36748927038626611</v>
      </c>
      <c r="AJ3" s="35">
        <f>AVERAGE(AJ4:AJ236)</f>
        <v>0.32510729613733907</v>
      </c>
      <c r="AK3" s="36">
        <f>AVERAGE(AK4:AK236)</f>
        <v>0.32510729613733907</v>
      </c>
      <c r="AL3" s="37">
        <f>AVERAGE(AL4:AL236)</f>
        <v>0.40557939914163088</v>
      </c>
      <c r="AM3" s="38" t="s">
        <v>184</v>
      </c>
      <c r="AN3" s="38" t="s">
        <v>184</v>
      </c>
      <c r="AO3" s="37">
        <f t="shared" ref="AO3:CD3" si="2">AVERAGE(AO4:AO236)</f>
        <v>0.24463519313304721</v>
      </c>
      <c r="AP3" s="35">
        <f t="shared" si="2"/>
        <v>0.40987124463519314</v>
      </c>
      <c r="AQ3" s="36">
        <f t="shared" si="2"/>
        <v>0.40987124463519314</v>
      </c>
      <c r="AR3" s="37">
        <f t="shared" si="2"/>
        <v>0.51931330472102999</v>
      </c>
      <c r="AS3" s="37">
        <f t="shared" si="2"/>
        <v>0.18884120171673821</v>
      </c>
      <c r="AT3" s="37">
        <f t="shared" si="2"/>
        <v>0.62231759656652363</v>
      </c>
      <c r="AU3" s="37">
        <f t="shared" si="2"/>
        <v>0.30901287553648071</v>
      </c>
      <c r="AV3" s="34">
        <f t="shared" si="2"/>
        <v>0.27396280400572209</v>
      </c>
      <c r="AW3" s="35">
        <f t="shared" si="2"/>
        <v>0.14592274678111586</v>
      </c>
      <c r="AX3" s="36">
        <f t="shared" si="2"/>
        <v>0.14592274678111586</v>
      </c>
      <c r="AY3" s="37">
        <f t="shared" si="2"/>
        <v>0.17596566523605151</v>
      </c>
      <c r="AZ3" s="37">
        <f t="shared" si="2"/>
        <v>0.11158798283261803</v>
      </c>
      <c r="BA3" s="37">
        <f t="shared" si="2"/>
        <v>0.15021459227467812</v>
      </c>
      <c r="BB3" s="35">
        <f t="shared" si="2"/>
        <v>0.40200286123032886</v>
      </c>
      <c r="BC3" s="36">
        <f t="shared" si="2"/>
        <v>0.40200286123032886</v>
      </c>
      <c r="BD3" s="37">
        <f t="shared" si="2"/>
        <v>0.35193133047210301</v>
      </c>
      <c r="BE3" s="37">
        <f t="shared" si="2"/>
        <v>0.21030042918454936</v>
      </c>
      <c r="BF3" s="37">
        <f t="shared" si="2"/>
        <v>0.64377682403433478</v>
      </c>
      <c r="BG3" s="34">
        <f t="shared" si="2"/>
        <v>0.43513054363376302</v>
      </c>
      <c r="BH3" s="35">
        <f t="shared" si="2"/>
        <v>0.35765379113018558</v>
      </c>
      <c r="BI3" s="36">
        <f t="shared" si="2"/>
        <v>0.47067238912732501</v>
      </c>
      <c r="BJ3" s="37">
        <f t="shared" si="2"/>
        <v>0.46351931330472101</v>
      </c>
      <c r="BK3" s="37">
        <f t="shared" si="2"/>
        <v>0.66523605150214593</v>
      </c>
      <c r="BL3" s="37">
        <f t="shared" si="2"/>
        <v>0.62660944206008584</v>
      </c>
      <c r="BM3" s="37">
        <f t="shared" si="2"/>
        <v>0.22746781115879827</v>
      </c>
      <c r="BN3" s="37">
        <f t="shared" si="2"/>
        <v>0.19313304721030042</v>
      </c>
      <c r="BO3" s="37">
        <f t="shared" si="2"/>
        <v>0.64806866952789699</v>
      </c>
      <c r="BP3" s="36">
        <f t="shared" si="2"/>
        <v>0.24463519313304699</v>
      </c>
      <c r="BQ3" s="37">
        <f t="shared" si="2"/>
        <v>0.27038626609442062</v>
      </c>
      <c r="BR3" s="37">
        <f t="shared" si="2"/>
        <v>0.21459227467811159</v>
      </c>
      <c r="BS3" s="37">
        <f t="shared" si="2"/>
        <v>0.44206008583690987</v>
      </c>
      <c r="BT3" s="37">
        <f t="shared" si="2"/>
        <v>0.29184549356223177</v>
      </c>
      <c r="BU3" s="37">
        <f t="shared" si="2"/>
        <v>0.10300429184549356</v>
      </c>
      <c r="BV3" s="37">
        <f t="shared" si="2"/>
        <v>0.14592274678111589</v>
      </c>
      <c r="BW3" s="35">
        <f t="shared" si="2"/>
        <v>0.51260729613733902</v>
      </c>
      <c r="BX3" s="36">
        <f t="shared" si="2"/>
        <v>0.71030042918454939</v>
      </c>
      <c r="BY3" s="37">
        <f t="shared" si="2"/>
        <v>0.81974248927038629</v>
      </c>
      <c r="BZ3" s="37">
        <f t="shared" si="2"/>
        <v>0.81115879828326176</v>
      </c>
      <c r="CA3" s="37">
        <f t="shared" si="2"/>
        <v>0.57510729613733902</v>
      </c>
      <c r="CB3" s="37">
        <f t="shared" si="2"/>
        <v>0.63519313304721026</v>
      </c>
      <c r="CC3" s="36">
        <f t="shared" si="2"/>
        <v>0.31491416309012876</v>
      </c>
      <c r="CD3" s="37">
        <f t="shared" si="2"/>
        <v>0.25751072961373389</v>
      </c>
      <c r="CE3" s="38" t="s">
        <v>185</v>
      </c>
      <c r="CF3" s="38" t="s">
        <v>185</v>
      </c>
      <c r="CG3" s="37">
        <f>AVERAGE(CG4:CG236)</f>
        <v>0.30686695278969955</v>
      </c>
      <c r="CH3" s="38" t="s">
        <v>186</v>
      </c>
      <c r="CI3" s="38" t="s">
        <v>186</v>
      </c>
      <c r="CJ3" s="37">
        <f>AVERAGE(CJ4:CJ236)</f>
        <v>8.15450643776824E-2</v>
      </c>
      <c r="CK3" s="37">
        <f>AVERAGE(CK4:CK236)</f>
        <v>0.61373390557939911</v>
      </c>
    </row>
    <row r="4" spans="1:89" x14ac:dyDescent="0.2">
      <c r="A4" s="1">
        <v>9</v>
      </c>
      <c r="B4" s="1" t="s">
        <v>206</v>
      </c>
      <c r="C4" s="1" t="s">
        <v>188</v>
      </c>
      <c r="D4" s="1" t="s">
        <v>207</v>
      </c>
      <c r="E4" s="1" t="s">
        <v>190</v>
      </c>
      <c r="F4" s="1" t="s">
        <v>190</v>
      </c>
      <c r="G4" s="2">
        <f t="shared" ref="G4:G67" si="3">AVERAGE(J4,AI4,AV4,BG4)</f>
        <v>0.87127976190476186</v>
      </c>
      <c r="H4" s="2">
        <f t="shared" ref="H4:H67" si="4">AVERAGE(K4,AJ4,AW4,BH4)</f>
        <v>0.85714285714285721</v>
      </c>
      <c r="I4" s="2">
        <f t="shared" ref="I4:I67" si="5">AVERAGE(X4,AP4,BB4,BW4)</f>
        <v>0.88541666666666663</v>
      </c>
      <c r="J4" s="2">
        <f t="shared" ref="J4:J67" si="6">AVERAGE(K4,X4)</f>
        <v>0.92261904761904767</v>
      </c>
      <c r="K4" s="2">
        <f t="shared" ref="K4:K67" si="7">L4</f>
        <v>0.9285714285714286</v>
      </c>
      <c r="L4" s="2">
        <f t="shared" ref="L4:L67" si="8">AVERAGE(M4,N4,O4,R4,U4,V4,W4)</f>
        <v>0.9285714285714286</v>
      </c>
      <c r="M4" s="2">
        <v>1</v>
      </c>
      <c r="N4" s="2">
        <v>1</v>
      </c>
      <c r="O4" s="2">
        <f t="shared" ref="O4:O67" si="9">P4+Q4</f>
        <v>0.75</v>
      </c>
      <c r="P4" s="2">
        <v>0.25</v>
      </c>
      <c r="Q4" s="2">
        <v>0.5</v>
      </c>
      <c r="R4" s="2">
        <f t="shared" ref="R4:R67" si="10">S4+T4</f>
        <v>0.75</v>
      </c>
      <c r="S4" s="2">
        <v>0.25</v>
      </c>
      <c r="T4" s="2">
        <v>0.5</v>
      </c>
      <c r="U4" s="2">
        <v>1</v>
      </c>
      <c r="V4" s="2">
        <v>1</v>
      </c>
      <c r="W4" s="2">
        <v>1</v>
      </c>
      <c r="X4" s="2">
        <f t="shared" ref="X4:X67" si="11">Y4</f>
        <v>0.91666666666666663</v>
      </c>
      <c r="Y4" s="2">
        <f t="shared" ref="Y4:Y67" si="12">AVERAGE(Z4,AC4,AF4)</f>
        <v>0.91666666666666663</v>
      </c>
      <c r="Z4" s="2">
        <f t="shared" ref="Z4:Z67" si="13">AA4+AB4</f>
        <v>0.75</v>
      </c>
      <c r="AA4" s="2">
        <v>0.25</v>
      </c>
      <c r="AB4" s="2">
        <v>0.5</v>
      </c>
      <c r="AC4" s="2">
        <f t="shared" ref="AC4:AC67" si="14">AD4+AE4</f>
        <v>1</v>
      </c>
      <c r="AD4" s="2">
        <v>0.5</v>
      </c>
      <c r="AE4" s="2">
        <v>0.5</v>
      </c>
      <c r="AF4" s="2">
        <f t="shared" ref="AF4:AF67" si="15">AG4+AH4</f>
        <v>1</v>
      </c>
      <c r="AG4" s="2">
        <v>0.5</v>
      </c>
      <c r="AH4" s="2">
        <v>0.5</v>
      </c>
      <c r="AI4" s="2">
        <f t="shared" ref="AI4:AI67" si="16">AVERAGE(AJ4,AP4)</f>
        <v>1</v>
      </c>
      <c r="AJ4" s="2">
        <f t="shared" ref="AJ4:AJ67" si="17">AK4</f>
        <v>1</v>
      </c>
      <c r="AK4" s="2">
        <f t="shared" ref="AK4:AK67" si="18">AVERAGE(AL4,AO4)</f>
        <v>1</v>
      </c>
      <c r="AL4" s="2">
        <f t="shared" ref="AL4:AL67" si="19">AM4+AN4</f>
        <v>1</v>
      </c>
      <c r="AM4" s="2">
        <v>0.5</v>
      </c>
      <c r="AN4" s="2">
        <v>0.5</v>
      </c>
      <c r="AO4" s="2">
        <v>1</v>
      </c>
      <c r="AP4" s="2">
        <f t="shared" ref="AP4:AP67" si="20">AQ4</f>
        <v>1</v>
      </c>
      <c r="AQ4" s="2">
        <f t="shared" ref="AQ4:AQ67" si="21">AVERAGE(AR4:AU4)</f>
        <v>1</v>
      </c>
      <c r="AR4" s="2">
        <v>1</v>
      </c>
      <c r="AS4" s="2">
        <v>1</v>
      </c>
      <c r="AT4" s="2">
        <v>1</v>
      </c>
      <c r="AU4" s="2">
        <v>1</v>
      </c>
      <c r="AV4" s="2">
        <f t="shared" ref="AV4:AV67" si="22">AVERAGE(AW4,BB4)</f>
        <v>1</v>
      </c>
      <c r="AW4" s="2">
        <f t="shared" ref="AW4:AW67" si="23">AX4</f>
        <v>1</v>
      </c>
      <c r="AX4" s="2">
        <f t="shared" ref="AX4:AX67" si="24">AVERAGE(AY4:BA4)</f>
        <v>1</v>
      </c>
      <c r="AY4" s="2">
        <v>1</v>
      </c>
      <c r="AZ4" s="2">
        <v>1</v>
      </c>
      <c r="BA4" s="2">
        <v>1</v>
      </c>
      <c r="BB4" s="2">
        <f t="shared" ref="BB4:BB67" si="25">BC4</f>
        <v>1</v>
      </c>
      <c r="BC4" s="2">
        <f t="shared" ref="BC4:BC67" si="26">AVERAGE(BD4:BF4)</f>
        <v>1</v>
      </c>
      <c r="BD4" s="2">
        <v>1</v>
      </c>
      <c r="BE4" s="2">
        <v>1</v>
      </c>
      <c r="BF4" s="2">
        <v>1</v>
      </c>
      <c r="BG4" s="2">
        <f t="shared" ref="BG4:BG67" si="27">AVERAGE(BH4,BW4)</f>
        <v>0.5625</v>
      </c>
      <c r="BH4" s="2">
        <f t="shared" ref="BH4:BH67" si="28">AVERAGE(BI4,BP4)</f>
        <v>0.5</v>
      </c>
      <c r="BI4" s="2">
        <f t="shared" ref="BI4:BI67" si="29">AVERAGE(BJ4:BO4)</f>
        <v>0.5</v>
      </c>
      <c r="BJ4" s="2">
        <v>0</v>
      </c>
      <c r="BK4" s="2">
        <v>1</v>
      </c>
      <c r="BL4" s="2">
        <v>1</v>
      </c>
      <c r="BM4" s="2">
        <v>0</v>
      </c>
      <c r="BN4" s="2">
        <v>0</v>
      </c>
      <c r="BO4" s="2">
        <v>1</v>
      </c>
      <c r="BP4" s="2">
        <f t="shared" ref="BP4:BP67" si="30">AVERAGE(BQ4:BV4)</f>
        <v>0.5</v>
      </c>
      <c r="BQ4" s="2">
        <v>0</v>
      </c>
      <c r="BR4" s="2">
        <v>1</v>
      </c>
      <c r="BS4" s="2">
        <v>1</v>
      </c>
      <c r="BT4" s="2">
        <v>0</v>
      </c>
      <c r="BU4" s="2">
        <v>0</v>
      </c>
      <c r="BV4" s="2">
        <v>1</v>
      </c>
      <c r="BW4" s="2">
        <f t="shared" ref="BW4:BW67" si="31">AVERAGE(BX4,CC4)</f>
        <v>0.625</v>
      </c>
      <c r="BX4" s="2">
        <f t="shared" ref="BX4:BX67" si="32">AVERAGE(BY4:CB4)</f>
        <v>0.75</v>
      </c>
      <c r="BY4" s="2">
        <v>1</v>
      </c>
      <c r="BZ4" s="2">
        <v>1</v>
      </c>
      <c r="CA4" s="2">
        <v>0</v>
      </c>
      <c r="CB4" s="2">
        <v>1</v>
      </c>
      <c r="CC4" s="2">
        <f t="shared" ref="CC4:CC67" si="33">AVERAGE(CD4,CG4,CJ4,CK4)</f>
        <v>0.5</v>
      </c>
      <c r="CD4" s="2">
        <f t="shared" ref="CD4:CD67" si="34">SUM(CE4:CF4)</f>
        <v>1</v>
      </c>
      <c r="CE4" s="2">
        <v>0.5</v>
      </c>
      <c r="CF4" s="2">
        <v>0.5</v>
      </c>
      <c r="CG4" s="2">
        <f t="shared" ref="CG4:CG67" si="35">SUM(CH4:CI4)</f>
        <v>1</v>
      </c>
      <c r="CH4" s="2">
        <v>0.5</v>
      </c>
      <c r="CI4" s="2">
        <v>0.5</v>
      </c>
      <c r="CJ4" s="2">
        <v>0</v>
      </c>
      <c r="CK4" s="2">
        <v>0</v>
      </c>
    </row>
    <row r="5" spans="1:89" x14ac:dyDescent="0.2">
      <c r="A5" s="1">
        <v>29</v>
      </c>
      <c r="B5" s="1" t="s">
        <v>244</v>
      </c>
      <c r="C5" s="1" t="s">
        <v>188</v>
      </c>
      <c r="D5" s="1" t="s">
        <v>245</v>
      </c>
      <c r="E5" s="1" t="s">
        <v>190</v>
      </c>
      <c r="F5" s="1" t="s">
        <v>190</v>
      </c>
      <c r="G5" s="2">
        <f t="shared" si="3"/>
        <v>0.86346726190476186</v>
      </c>
      <c r="H5" s="2">
        <f t="shared" si="4"/>
        <v>0.85714285714285721</v>
      </c>
      <c r="I5" s="2">
        <f t="shared" si="5"/>
        <v>0.86979166666666663</v>
      </c>
      <c r="J5" s="2">
        <f t="shared" si="6"/>
        <v>0.92261904761904767</v>
      </c>
      <c r="K5" s="2">
        <f t="shared" si="7"/>
        <v>0.9285714285714286</v>
      </c>
      <c r="L5" s="2">
        <f t="shared" si="8"/>
        <v>0.9285714285714286</v>
      </c>
      <c r="M5" s="2">
        <v>1</v>
      </c>
      <c r="N5" s="2">
        <v>1</v>
      </c>
      <c r="O5" s="2">
        <f t="shared" si="9"/>
        <v>0.75</v>
      </c>
      <c r="P5" s="2">
        <v>0.25</v>
      </c>
      <c r="Q5" s="2">
        <v>0.5</v>
      </c>
      <c r="R5" s="2">
        <f t="shared" si="10"/>
        <v>0.75</v>
      </c>
      <c r="S5" s="2">
        <v>0.25</v>
      </c>
      <c r="T5" s="2">
        <v>0.5</v>
      </c>
      <c r="U5" s="2">
        <v>1</v>
      </c>
      <c r="V5" s="2">
        <v>1</v>
      </c>
      <c r="W5" s="2">
        <v>1</v>
      </c>
      <c r="X5" s="2">
        <f t="shared" si="11"/>
        <v>0.91666666666666663</v>
      </c>
      <c r="Y5" s="2">
        <f t="shared" si="12"/>
        <v>0.91666666666666663</v>
      </c>
      <c r="Z5" s="2">
        <f t="shared" si="13"/>
        <v>0.75</v>
      </c>
      <c r="AA5" s="2">
        <v>0.25</v>
      </c>
      <c r="AB5" s="2">
        <v>0.5</v>
      </c>
      <c r="AC5" s="2">
        <f t="shared" si="14"/>
        <v>1</v>
      </c>
      <c r="AD5" s="2">
        <v>0.5</v>
      </c>
      <c r="AE5" s="2">
        <v>0.5</v>
      </c>
      <c r="AF5" s="2">
        <f t="shared" si="15"/>
        <v>1</v>
      </c>
      <c r="AG5" s="2">
        <v>0.5</v>
      </c>
      <c r="AH5" s="2">
        <v>0.5</v>
      </c>
      <c r="AI5" s="2">
        <f t="shared" si="16"/>
        <v>0.875</v>
      </c>
      <c r="AJ5" s="2">
        <f t="shared" si="17"/>
        <v>1</v>
      </c>
      <c r="AK5" s="2">
        <f t="shared" si="18"/>
        <v>1</v>
      </c>
      <c r="AL5" s="2">
        <f t="shared" si="19"/>
        <v>1</v>
      </c>
      <c r="AM5" s="2">
        <v>0.5</v>
      </c>
      <c r="AN5" s="2">
        <v>0.5</v>
      </c>
      <c r="AO5" s="2">
        <v>1</v>
      </c>
      <c r="AP5" s="2">
        <f t="shared" si="20"/>
        <v>0.75</v>
      </c>
      <c r="AQ5" s="2">
        <f t="shared" si="21"/>
        <v>0.75</v>
      </c>
      <c r="AR5" s="2">
        <v>1</v>
      </c>
      <c r="AS5" s="2">
        <v>1</v>
      </c>
      <c r="AT5" s="2">
        <v>1</v>
      </c>
      <c r="AU5" s="2">
        <v>0</v>
      </c>
      <c r="AV5" s="2">
        <f t="shared" si="22"/>
        <v>1</v>
      </c>
      <c r="AW5" s="2">
        <f t="shared" si="23"/>
        <v>1</v>
      </c>
      <c r="AX5" s="2">
        <f t="shared" si="24"/>
        <v>1</v>
      </c>
      <c r="AY5" s="2">
        <v>1</v>
      </c>
      <c r="AZ5" s="2">
        <v>1</v>
      </c>
      <c r="BA5" s="2">
        <v>1</v>
      </c>
      <c r="BB5" s="2">
        <f t="shared" si="25"/>
        <v>1</v>
      </c>
      <c r="BC5" s="2">
        <f t="shared" si="26"/>
        <v>1</v>
      </c>
      <c r="BD5" s="2">
        <v>1</v>
      </c>
      <c r="BE5" s="2">
        <v>1</v>
      </c>
      <c r="BF5" s="2">
        <v>1</v>
      </c>
      <c r="BG5" s="2">
        <f t="shared" si="27"/>
        <v>0.65625</v>
      </c>
      <c r="BH5" s="2">
        <f t="shared" si="28"/>
        <v>0.5</v>
      </c>
      <c r="BI5" s="2">
        <f t="shared" si="29"/>
        <v>0.83333333333333337</v>
      </c>
      <c r="BJ5" s="2">
        <v>1</v>
      </c>
      <c r="BK5" s="2">
        <v>1</v>
      </c>
      <c r="BL5" s="2">
        <v>1</v>
      </c>
      <c r="BM5" s="2">
        <v>1</v>
      </c>
      <c r="BN5" s="2">
        <v>0</v>
      </c>
      <c r="BO5" s="2">
        <v>1</v>
      </c>
      <c r="BP5" s="2">
        <f t="shared" si="30"/>
        <v>0.16666666666666666</v>
      </c>
      <c r="BQ5" s="2">
        <v>0</v>
      </c>
      <c r="BR5" s="2">
        <v>0</v>
      </c>
      <c r="BS5" s="2">
        <v>1</v>
      </c>
      <c r="BT5" s="2">
        <v>0</v>
      </c>
      <c r="BU5" s="2">
        <v>0</v>
      </c>
      <c r="BV5" s="2">
        <v>0</v>
      </c>
      <c r="BW5" s="2">
        <f t="shared" si="31"/>
        <v>0.8125</v>
      </c>
      <c r="BX5" s="2">
        <f t="shared" si="32"/>
        <v>1</v>
      </c>
      <c r="BY5" s="2">
        <v>1</v>
      </c>
      <c r="BZ5" s="2">
        <v>1</v>
      </c>
      <c r="CA5" s="2">
        <v>1</v>
      </c>
      <c r="CB5" s="2">
        <v>1</v>
      </c>
      <c r="CC5" s="2">
        <f t="shared" si="33"/>
        <v>0.625</v>
      </c>
      <c r="CD5" s="2">
        <f t="shared" si="34"/>
        <v>1</v>
      </c>
      <c r="CE5" s="2">
        <v>0.5</v>
      </c>
      <c r="CF5" s="2">
        <v>0.5</v>
      </c>
      <c r="CG5" s="2">
        <f t="shared" si="35"/>
        <v>0.5</v>
      </c>
      <c r="CH5" s="2">
        <v>0.5</v>
      </c>
      <c r="CI5" s="2">
        <v>0</v>
      </c>
      <c r="CJ5" s="2">
        <v>0</v>
      </c>
      <c r="CK5" s="2">
        <v>1</v>
      </c>
    </row>
    <row r="6" spans="1:89" x14ac:dyDescent="0.2">
      <c r="A6" s="1">
        <v>25</v>
      </c>
      <c r="B6" s="1" t="s">
        <v>237</v>
      </c>
      <c r="C6" s="1" t="s">
        <v>188</v>
      </c>
      <c r="D6" s="1" t="s">
        <v>238</v>
      </c>
      <c r="E6" s="1" t="s">
        <v>190</v>
      </c>
      <c r="F6" s="1" t="s">
        <v>190</v>
      </c>
      <c r="G6" s="2">
        <f t="shared" si="3"/>
        <v>0.78608630952380942</v>
      </c>
      <c r="H6" s="2">
        <f t="shared" si="4"/>
        <v>0.61904761904761907</v>
      </c>
      <c r="I6" s="2">
        <f t="shared" si="5"/>
        <v>0.953125</v>
      </c>
      <c r="J6" s="2">
        <f t="shared" si="6"/>
        <v>0.8214285714285714</v>
      </c>
      <c r="K6" s="2">
        <f t="shared" si="7"/>
        <v>0.6428571428571429</v>
      </c>
      <c r="L6" s="2">
        <f t="shared" si="8"/>
        <v>0.6428571428571429</v>
      </c>
      <c r="M6" s="2">
        <v>1</v>
      </c>
      <c r="N6" s="2">
        <v>1</v>
      </c>
      <c r="O6" s="2">
        <f t="shared" si="9"/>
        <v>0.75</v>
      </c>
      <c r="P6" s="2">
        <v>0.25</v>
      </c>
      <c r="Q6" s="2">
        <v>0.5</v>
      </c>
      <c r="R6" s="2">
        <f t="shared" si="10"/>
        <v>0.75</v>
      </c>
      <c r="S6" s="2">
        <v>0.25</v>
      </c>
      <c r="T6" s="2">
        <v>0.5</v>
      </c>
      <c r="U6" s="2">
        <v>0</v>
      </c>
      <c r="V6" s="2">
        <v>0</v>
      </c>
      <c r="W6" s="2">
        <v>1</v>
      </c>
      <c r="X6" s="2">
        <f t="shared" si="11"/>
        <v>1</v>
      </c>
      <c r="Y6" s="2">
        <f t="shared" si="12"/>
        <v>1</v>
      </c>
      <c r="Z6" s="2">
        <f t="shared" si="13"/>
        <v>1</v>
      </c>
      <c r="AA6" s="2">
        <v>0.25</v>
      </c>
      <c r="AB6" s="2">
        <v>0.75</v>
      </c>
      <c r="AC6" s="2">
        <f t="shared" si="14"/>
        <v>1</v>
      </c>
      <c r="AD6" s="2">
        <v>0.5</v>
      </c>
      <c r="AE6" s="2">
        <v>0.5</v>
      </c>
      <c r="AF6" s="2">
        <f t="shared" si="15"/>
        <v>1</v>
      </c>
      <c r="AG6" s="2">
        <v>0.5</v>
      </c>
      <c r="AH6" s="2">
        <v>0.5</v>
      </c>
      <c r="AI6" s="2">
        <f t="shared" si="16"/>
        <v>0.75</v>
      </c>
      <c r="AJ6" s="2">
        <f t="shared" si="17"/>
        <v>0.5</v>
      </c>
      <c r="AK6" s="2">
        <f t="shared" si="18"/>
        <v>0.5</v>
      </c>
      <c r="AL6" s="2">
        <f t="shared" si="19"/>
        <v>0</v>
      </c>
      <c r="AM6" s="2">
        <v>0</v>
      </c>
      <c r="AN6" s="2">
        <v>0</v>
      </c>
      <c r="AO6" s="2">
        <v>1</v>
      </c>
      <c r="AP6" s="2">
        <f t="shared" si="20"/>
        <v>1</v>
      </c>
      <c r="AQ6" s="2">
        <f t="shared" si="21"/>
        <v>1</v>
      </c>
      <c r="AR6" s="2">
        <v>1</v>
      </c>
      <c r="AS6" s="2">
        <v>1</v>
      </c>
      <c r="AT6" s="2">
        <v>1</v>
      </c>
      <c r="AU6" s="2">
        <v>1</v>
      </c>
      <c r="AV6" s="2">
        <f t="shared" si="22"/>
        <v>1</v>
      </c>
      <c r="AW6" s="2">
        <f t="shared" si="23"/>
        <v>1</v>
      </c>
      <c r="AX6" s="2">
        <f t="shared" si="24"/>
        <v>1</v>
      </c>
      <c r="AY6" s="2">
        <v>1</v>
      </c>
      <c r="AZ6" s="2">
        <v>1</v>
      </c>
      <c r="BA6" s="2">
        <v>1</v>
      </c>
      <c r="BB6" s="2">
        <f t="shared" si="25"/>
        <v>1</v>
      </c>
      <c r="BC6" s="2">
        <f t="shared" si="26"/>
        <v>1</v>
      </c>
      <c r="BD6" s="2">
        <v>1</v>
      </c>
      <c r="BE6" s="2">
        <v>1</v>
      </c>
      <c r="BF6" s="2">
        <v>1</v>
      </c>
      <c r="BG6" s="2">
        <f t="shared" si="27"/>
        <v>0.57291666666666663</v>
      </c>
      <c r="BH6" s="2">
        <f t="shared" si="28"/>
        <v>0.33333333333333331</v>
      </c>
      <c r="BI6" s="2">
        <f t="shared" si="29"/>
        <v>0.5</v>
      </c>
      <c r="BJ6" s="2">
        <v>0</v>
      </c>
      <c r="BK6" s="2">
        <v>1</v>
      </c>
      <c r="BL6" s="2">
        <v>1</v>
      </c>
      <c r="BM6" s="2">
        <v>0</v>
      </c>
      <c r="BN6" s="2">
        <v>0</v>
      </c>
      <c r="BO6" s="2">
        <v>1</v>
      </c>
      <c r="BP6" s="2">
        <f t="shared" si="30"/>
        <v>0.16666666666666666</v>
      </c>
      <c r="BQ6" s="2">
        <v>0</v>
      </c>
      <c r="BR6" s="2">
        <v>0</v>
      </c>
      <c r="BS6" s="2">
        <v>1</v>
      </c>
      <c r="BT6" s="2">
        <v>0</v>
      </c>
      <c r="BU6" s="2">
        <v>0</v>
      </c>
      <c r="BV6" s="2">
        <v>0</v>
      </c>
      <c r="BW6" s="2">
        <f t="shared" si="31"/>
        <v>0.8125</v>
      </c>
      <c r="BX6" s="2">
        <f t="shared" si="32"/>
        <v>1</v>
      </c>
      <c r="BY6" s="2">
        <v>1</v>
      </c>
      <c r="BZ6" s="2">
        <v>1</v>
      </c>
      <c r="CA6" s="2">
        <v>1</v>
      </c>
      <c r="CB6" s="2">
        <v>1</v>
      </c>
      <c r="CC6" s="2">
        <f t="shared" si="33"/>
        <v>0.625</v>
      </c>
      <c r="CD6" s="2">
        <f t="shared" si="34"/>
        <v>1</v>
      </c>
      <c r="CE6" s="2">
        <v>0.5</v>
      </c>
      <c r="CF6" s="2">
        <v>0.5</v>
      </c>
      <c r="CG6" s="2">
        <f t="shared" si="35"/>
        <v>0.5</v>
      </c>
      <c r="CH6" s="2">
        <v>0.5</v>
      </c>
      <c r="CI6" s="2">
        <v>0</v>
      </c>
      <c r="CJ6" s="2">
        <v>0</v>
      </c>
      <c r="CK6" s="2">
        <v>1</v>
      </c>
    </row>
    <row r="7" spans="1:89" x14ac:dyDescent="0.2">
      <c r="A7" s="1">
        <v>217</v>
      </c>
      <c r="B7" s="1" t="s">
        <v>439</v>
      </c>
      <c r="C7" s="1" t="s">
        <v>422</v>
      </c>
      <c r="D7" s="1" t="s">
        <v>223</v>
      </c>
      <c r="E7" s="1" t="s">
        <v>190</v>
      </c>
      <c r="F7" s="1" t="s">
        <v>190</v>
      </c>
      <c r="G7" s="2">
        <f t="shared" si="3"/>
        <v>0.75074404761904767</v>
      </c>
      <c r="H7" s="2">
        <f t="shared" si="4"/>
        <v>0.69940476190476197</v>
      </c>
      <c r="I7" s="2">
        <f t="shared" si="5"/>
        <v>0.80208333333333337</v>
      </c>
      <c r="J7" s="2">
        <f t="shared" si="6"/>
        <v>0.98214285714285721</v>
      </c>
      <c r="K7" s="2">
        <f t="shared" si="7"/>
        <v>0.9642857142857143</v>
      </c>
      <c r="L7" s="2">
        <f t="shared" si="8"/>
        <v>0.9642857142857143</v>
      </c>
      <c r="M7" s="2">
        <v>1</v>
      </c>
      <c r="N7" s="2">
        <v>1</v>
      </c>
      <c r="O7" s="2">
        <f t="shared" si="9"/>
        <v>1</v>
      </c>
      <c r="P7" s="2">
        <v>0.25</v>
      </c>
      <c r="Q7" s="2">
        <v>0.75</v>
      </c>
      <c r="R7" s="2">
        <f t="shared" si="10"/>
        <v>0.75</v>
      </c>
      <c r="S7" s="2">
        <v>0.25</v>
      </c>
      <c r="T7" s="2">
        <v>0.5</v>
      </c>
      <c r="U7" s="2">
        <v>1</v>
      </c>
      <c r="V7" s="2">
        <v>1</v>
      </c>
      <c r="W7" s="2">
        <v>1</v>
      </c>
      <c r="X7" s="2">
        <f t="shared" si="11"/>
        <v>1</v>
      </c>
      <c r="Y7" s="2">
        <f t="shared" si="12"/>
        <v>1</v>
      </c>
      <c r="Z7" s="2">
        <f t="shared" si="13"/>
        <v>1</v>
      </c>
      <c r="AA7" s="2">
        <v>0.25</v>
      </c>
      <c r="AB7" s="2">
        <v>0.75</v>
      </c>
      <c r="AC7" s="2">
        <f t="shared" si="14"/>
        <v>1</v>
      </c>
      <c r="AD7" s="2">
        <v>0.5</v>
      </c>
      <c r="AE7" s="2">
        <v>0.5</v>
      </c>
      <c r="AF7" s="2">
        <f t="shared" si="15"/>
        <v>1</v>
      </c>
      <c r="AG7" s="2">
        <v>0.5</v>
      </c>
      <c r="AH7" s="2">
        <v>0.5</v>
      </c>
      <c r="AI7" s="2">
        <f t="shared" si="16"/>
        <v>1</v>
      </c>
      <c r="AJ7" s="2">
        <f t="shared" si="17"/>
        <v>1</v>
      </c>
      <c r="AK7" s="2">
        <f t="shared" si="18"/>
        <v>1</v>
      </c>
      <c r="AL7" s="2">
        <f t="shared" si="19"/>
        <v>1</v>
      </c>
      <c r="AM7" s="2">
        <v>0.5</v>
      </c>
      <c r="AN7" s="2">
        <v>0.5</v>
      </c>
      <c r="AO7" s="2">
        <v>1</v>
      </c>
      <c r="AP7" s="2">
        <f t="shared" si="20"/>
        <v>1</v>
      </c>
      <c r="AQ7" s="2">
        <f t="shared" si="21"/>
        <v>1</v>
      </c>
      <c r="AR7" s="2">
        <v>1</v>
      </c>
      <c r="AS7" s="2">
        <v>1</v>
      </c>
      <c r="AT7" s="2">
        <v>1</v>
      </c>
      <c r="AU7" s="2">
        <v>1</v>
      </c>
      <c r="AV7" s="2">
        <f t="shared" si="22"/>
        <v>0.33333333333333331</v>
      </c>
      <c r="AW7" s="2">
        <f t="shared" si="23"/>
        <v>0.33333333333333331</v>
      </c>
      <c r="AX7" s="2">
        <f t="shared" si="24"/>
        <v>0.33333333333333331</v>
      </c>
      <c r="AY7" s="2">
        <v>1</v>
      </c>
      <c r="AZ7" s="2">
        <v>0</v>
      </c>
      <c r="BA7" s="2">
        <v>0</v>
      </c>
      <c r="BB7" s="2">
        <f t="shared" si="25"/>
        <v>0.33333333333333331</v>
      </c>
      <c r="BC7" s="2">
        <f t="shared" si="26"/>
        <v>0.33333333333333331</v>
      </c>
      <c r="BD7" s="2">
        <v>0</v>
      </c>
      <c r="BE7" s="2">
        <v>0</v>
      </c>
      <c r="BF7" s="2">
        <v>1</v>
      </c>
      <c r="BG7" s="2">
        <f t="shared" si="27"/>
        <v>0.6875</v>
      </c>
      <c r="BH7" s="2">
        <f t="shared" si="28"/>
        <v>0.5</v>
      </c>
      <c r="BI7" s="2">
        <f t="shared" si="29"/>
        <v>0.66666666666666663</v>
      </c>
      <c r="BJ7" s="2">
        <v>0</v>
      </c>
      <c r="BK7" s="2">
        <v>1</v>
      </c>
      <c r="BL7" s="2">
        <v>1</v>
      </c>
      <c r="BM7" s="2">
        <v>1</v>
      </c>
      <c r="BN7" s="2">
        <v>0</v>
      </c>
      <c r="BO7" s="2">
        <v>1</v>
      </c>
      <c r="BP7" s="2">
        <f t="shared" si="30"/>
        <v>0.33333333333333331</v>
      </c>
      <c r="BQ7" s="2">
        <v>0</v>
      </c>
      <c r="BR7" s="2">
        <v>0</v>
      </c>
      <c r="BS7" s="2">
        <v>1</v>
      </c>
      <c r="BT7" s="2">
        <v>1</v>
      </c>
      <c r="BU7" s="2">
        <v>0</v>
      </c>
      <c r="BV7" s="2">
        <v>0</v>
      </c>
      <c r="BW7" s="2">
        <f t="shared" si="31"/>
        <v>0.875</v>
      </c>
      <c r="BX7" s="2">
        <f t="shared" si="32"/>
        <v>1</v>
      </c>
      <c r="BY7" s="2">
        <v>1</v>
      </c>
      <c r="BZ7" s="2">
        <v>1</v>
      </c>
      <c r="CA7" s="2">
        <v>1</v>
      </c>
      <c r="CB7" s="2">
        <v>1</v>
      </c>
      <c r="CC7" s="2">
        <f t="shared" si="33"/>
        <v>0.75</v>
      </c>
      <c r="CD7" s="2">
        <f t="shared" si="34"/>
        <v>1</v>
      </c>
      <c r="CE7" s="2">
        <v>0.5</v>
      </c>
      <c r="CF7" s="2">
        <v>0.5</v>
      </c>
      <c r="CG7" s="2">
        <f t="shared" si="35"/>
        <v>1</v>
      </c>
      <c r="CH7" s="2">
        <v>0.5</v>
      </c>
      <c r="CI7" s="2">
        <v>0.5</v>
      </c>
      <c r="CJ7" s="2">
        <v>0</v>
      </c>
      <c r="CK7" s="2">
        <v>1</v>
      </c>
    </row>
    <row r="8" spans="1:89" x14ac:dyDescent="0.2">
      <c r="A8" s="1">
        <v>228</v>
      </c>
      <c r="B8" s="1" t="s">
        <v>448</v>
      </c>
      <c r="C8" s="1" t="s">
        <v>422</v>
      </c>
      <c r="D8" s="1" t="s">
        <v>241</v>
      </c>
      <c r="E8" s="1" t="s">
        <v>190</v>
      </c>
      <c r="F8" s="1" t="s">
        <v>190</v>
      </c>
      <c r="G8" s="2">
        <f t="shared" si="3"/>
        <v>0.72023809523809512</v>
      </c>
      <c r="H8" s="2">
        <f t="shared" si="4"/>
        <v>0.62797619047619047</v>
      </c>
      <c r="I8" s="2">
        <f t="shared" si="5"/>
        <v>0.8125</v>
      </c>
      <c r="J8" s="2">
        <f t="shared" si="6"/>
        <v>0.92261904761904767</v>
      </c>
      <c r="K8" s="2">
        <f t="shared" si="7"/>
        <v>0.9285714285714286</v>
      </c>
      <c r="L8" s="2">
        <f t="shared" si="8"/>
        <v>0.9285714285714286</v>
      </c>
      <c r="M8" s="2">
        <v>1</v>
      </c>
      <c r="N8" s="2">
        <v>1</v>
      </c>
      <c r="O8" s="2">
        <f t="shared" si="9"/>
        <v>0.75</v>
      </c>
      <c r="P8" s="2">
        <v>0.25</v>
      </c>
      <c r="Q8" s="2">
        <v>0.5</v>
      </c>
      <c r="R8" s="2">
        <f t="shared" si="10"/>
        <v>0.75</v>
      </c>
      <c r="S8" s="2">
        <v>0.25</v>
      </c>
      <c r="T8" s="2">
        <v>0.5</v>
      </c>
      <c r="U8" s="2">
        <v>1</v>
      </c>
      <c r="V8" s="2">
        <v>1</v>
      </c>
      <c r="W8" s="2">
        <v>1</v>
      </c>
      <c r="X8" s="2">
        <f t="shared" si="11"/>
        <v>0.91666666666666663</v>
      </c>
      <c r="Y8" s="2">
        <f t="shared" si="12"/>
        <v>0.91666666666666663</v>
      </c>
      <c r="Z8" s="2">
        <f t="shared" si="13"/>
        <v>0.75</v>
      </c>
      <c r="AA8" s="2">
        <v>0.25</v>
      </c>
      <c r="AB8" s="2">
        <v>0.5</v>
      </c>
      <c r="AC8" s="2">
        <f t="shared" si="14"/>
        <v>1</v>
      </c>
      <c r="AD8" s="2">
        <v>0.5</v>
      </c>
      <c r="AE8" s="2">
        <v>0.5</v>
      </c>
      <c r="AF8" s="2">
        <f t="shared" si="15"/>
        <v>1</v>
      </c>
      <c r="AG8" s="2">
        <v>0.5</v>
      </c>
      <c r="AH8" s="2">
        <v>0.5</v>
      </c>
      <c r="AI8" s="2">
        <f t="shared" si="16"/>
        <v>0.75</v>
      </c>
      <c r="AJ8" s="2">
        <f t="shared" si="17"/>
        <v>0.5</v>
      </c>
      <c r="AK8" s="2">
        <f t="shared" si="18"/>
        <v>0.5</v>
      </c>
      <c r="AL8" s="2">
        <f t="shared" si="19"/>
        <v>1</v>
      </c>
      <c r="AM8" s="2">
        <v>0.5</v>
      </c>
      <c r="AN8" s="2">
        <v>0.5</v>
      </c>
      <c r="AO8" s="2">
        <v>0</v>
      </c>
      <c r="AP8" s="2">
        <f t="shared" si="20"/>
        <v>1</v>
      </c>
      <c r="AQ8" s="2">
        <f t="shared" si="21"/>
        <v>1</v>
      </c>
      <c r="AR8" s="2">
        <v>1</v>
      </c>
      <c r="AS8" s="2">
        <v>1</v>
      </c>
      <c r="AT8" s="2">
        <v>1</v>
      </c>
      <c r="AU8" s="2">
        <v>1</v>
      </c>
      <c r="AV8" s="2">
        <f t="shared" si="22"/>
        <v>0.5</v>
      </c>
      <c r="AW8" s="2">
        <f t="shared" si="23"/>
        <v>0.66666666666666663</v>
      </c>
      <c r="AX8" s="2">
        <f t="shared" si="24"/>
        <v>0.66666666666666663</v>
      </c>
      <c r="AY8" s="2">
        <v>1</v>
      </c>
      <c r="AZ8" s="2">
        <v>0</v>
      </c>
      <c r="BA8" s="2">
        <v>1</v>
      </c>
      <c r="BB8" s="2">
        <f t="shared" si="25"/>
        <v>0.33333333333333331</v>
      </c>
      <c r="BC8" s="2">
        <f t="shared" si="26"/>
        <v>0.33333333333333331</v>
      </c>
      <c r="BD8" s="2">
        <v>0</v>
      </c>
      <c r="BE8" s="2">
        <v>0</v>
      </c>
      <c r="BF8" s="2">
        <v>1</v>
      </c>
      <c r="BG8" s="2">
        <f t="shared" si="27"/>
        <v>0.70833333333333326</v>
      </c>
      <c r="BH8" s="2">
        <f t="shared" si="28"/>
        <v>0.41666666666666663</v>
      </c>
      <c r="BI8" s="2">
        <f t="shared" si="29"/>
        <v>0.66666666666666663</v>
      </c>
      <c r="BJ8" s="2">
        <v>1</v>
      </c>
      <c r="BK8" s="2">
        <v>1</v>
      </c>
      <c r="BL8" s="2">
        <v>1</v>
      </c>
      <c r="BM8" s="2">
        <v>0</v>
      </c>
      <c r="BN8" s="2">
        <v>0</v>
      </c>
      <c r="BO8" s="2">
        <v>1</v>
      </c>
      <c r="BP8" s="2">
        <f t="shared" si="30"/>
        <v>0.16666666666666666</v>
      </c>
      <c r="BQ8" s="2">
        <v>0</v>
      </c>
      <c r="BR8" s="2">
        <v>0</v>
      </c>
      <c r="BS8" s="2">
        <v>0</v>
      </c>
      <c r="BT8" s="2">
        <v>1</v>
      </c>
      <c r="BU8" s="2">
        <v>0</v>
      </c>
      <c r="BV8" s="2">
        <v>0</v>
      </c>
      <c r="BW8" s="2">
        <f t="shared" si="31"/>
        <v>1</v>
      </c>
      <c r="BX8" s="2">
        <f t="shared" si="32"/>
        <v>1</v>
      </c>
      <c r="BY8" s="2">
        <v>1</v>
      </c>
      <c r="BZ8" s="2">
        <v>1</v>
      </c>
      <c r="CA8" s="2">
        <v>1</v>
      </c>
      <c r="CB8" s="2">
        <v>1</v>
      </c>
      <c r="CC8" s="2">
        <f t="shared" si="33"/>
        <v>1</v>
      </c>
      <c r="CD8" s="2">
        <f t="shared" si="34"/>
        <v>1</v>
      </c>
      <c r="CE8" s="2">
        <v>0.5</v>
      </c>
      <c r="CF8" s="2">
        <v>0.5</v>
      </c>
      <c r="CG8" s="2">
        <f t="shared" si="35"/>
        <v>1</v>
      </c>
      <c r="CH8" s="2">
        <v>0.5</v>
      </c>
      <c r="CI8" s="2">
        <v>0.5</v>
      </c>
      <c r="CJ8" s="2">
        <v>1</v>
      </c>
      <c r="CK8" s="2">
        <v>1</v>
      </c>
    </row>
    <row r="9" spans="1:89" x14ac:dyDescent="0.2">
      <c r="A9" s="1">
        <v>143</v>
      </c>
      <c r="B9" s="1" t="s">
        <v>368</v>
      </c>
      <c r="C9" s="1" t="s">
        <v>349</v>
      </c>
      <c r="D9" s="1" t="s">
        <v>225</v>
      </c>
      <c r="E9" s="1" t="s">
        <v>190</v>
      </c>
      <c r="F9" s="1" t="s">
        <v>190</v>
      </c>
      <c r="G9" s="2">
        <f t="shared" si="3"/>
        <v>0.70907738095238093</v>
      </c>
      <c r="H9" s="2">
        <f t="shared" si="4"/>
        <v>0.63690476190476197</v>
      </c>
      <c r="I9" s="2">
        <f t="shared" si="5"/>
        <v>0.78125</v>
      </c>
      <c r="J9" s="2">
        <f t="shared" si="6"/>
        <v>0.85714285714285721</v>
      </c>
      <c r="K9" s="2">
        <f t="shared" si="7"/>
        <v>0.7142857142857143</v>
      </c>
      <c r="L9" s="2">
        <f t="shared" si="8"/>
        <v>0.7142857142857143</v>
      </c>
      <c r="M9" s="2">
        <v>1</v>
      </c>
      <c r="N9" s="2">
        <v>1</v>
      </c>
      <c r="O9" s="2">
        <f t="shared" si="9"/>
        <v>1</v>
      </c>
      <c r="P9" s="2">
        <v>0.25</v>
      </c>
      <c r="Q9" s="2">
        <v>0.75</v>
      </c>
      <c r="R9" s="2">
        <f t="shared" si="10"/>
        <v>1</v>
      </c>
      <c r="S9" s="2">
        <v>0.25</v>
      </c>
      <c r="T9" s="2">
        <v>0.75</v>
      </c>
      <c r="U9" s="2">
        <v>0</v>
      </c>
      <c r="V9" s="2">
        <v>0</v>
      </c>
      <c r="W9" s="2">
        <v>1</v>
      </c>
      <c r="X9" s="2">
        <f t="shared" si="11"/>
        <v>1</v>
      </c>
      <c r="Y9" s="2">
        <f t="shared" si="12"/>
        <v>1</v>
      </c>
      <c r="Z9" s="2">
        <f t="shared" si="13"/>
        <v>1</v>
      </c>
      <c r="AA9" s="2">
        <v>0.25</v>
      </c>
      <c r="AB9" s="2">
        <v>0.75</v>
      </c>
      <c r="AC9" s="2">
        <f t="shared" si="14"/>
        <v>1</v>
      </c>
      <c r="AD9" s="2">
        <v>0.5</v>
      </c>
      <c r="AE9" s="2">
        <v>0.5</v>
      </c>
      <c r="AF9" s="2">
        <f t="shared" si="15"/>
        <v>1</v>
      </c>
      <c r="AG9" s="2">
        <v>0.5</v>
      </c>
      <c r="AH9" s="2">
        <v>0.5</v>
      </c>
      <c r="AI9" s="2">
        <f t="shared" si="16"/>
        <v>0.5</v>
      </c>
      <c r="AJ9" s="2">
        <f t="shared" si="17"/>
        <v>0.5</v>
      </c>
      <c r="AK9" s="2">
        <f t="shared" si="18"/>
        <v>0.5</v>
      </c>
      <c r="AL9" s="2">
        <f t="shared" si="19"/>
        <v>1</v>
      </c>
      <c r="AM9" s="2">
        <v>0.5</v>
      </c>
      <c r="AN9" s="2">
        <v>0.5</v>
      </c>
      <c r="AO9" s="2">
        <v>0</v>
      </c>
      <c r="AP9" s="2">
        <f t="shared" si="20"/>
        <v>0.5</v>
      </c>
      <c r="AQ9" s="2">
        <f t="shared" si="21"/>
        <v>0.5</v>
      </c>
      <c r="AR9" s="2">
        <v>1</v>
      </c>
      <c r="AS9" s="2">
        <v>0</v>
      </c>
      <c r="AT9" s="2">
        <v>1</v>
      </c>
      <c r="AU9" s="2">
        <v>0</v>
      </c>
      <c r="AV9" s="2">
        <f t="shared" si="22"/>
        <v>1</v>
      </c>
      <c r="AW9" s="2">
        <f t="shared" si="23"/>
        <v>1</v>
      </c>
      <c r="AX9" s="2">
        <f t="shared" si="24"/>
        <v>1</v>
      </c>
      <c r="AY9" s="2">
        <v>1</v>
      </c>
      <c r="AZ9" s="2">
        <v>1</v>
      </c>
      <c r="BA9" s="2">
        <v>1</v>
      </c>
      <c r="BB9" s="2">
        <f t="shared" si="25"/>
        <v>1</v>
      </c>
      <c r="BC9" s="2">
        <f t="shared" si="26"/>
        <v>1</v>
      </c>
      <c r="BD9" s="2">
        <v>1</v>
      </c>
      <c r="BE9" s="2">
        <v>1</v>
      </c>
      <c r="BF9" s="2">
        <v>1</v>
      </c>
      <c r="BG9" s="2">
        <f t="shared" si="27"/>
        <v>0.47916666666666663</v>
      </c>
      <c r="BH9" s="2">
        <f t="shared" si="28"/>
        <v>0.33333333333333331</v>
      </c>
      <c r="BI9" s="2">
        <f t="shared" si="29"/>
        <v>0.66666666666666663</v>
      </c>
      <c r="BJ9" s="2">
        <v>1</v>
      </c>
      <c r="BK9" s="2">
        <v>1</v>
      </c>
      <c r="BL9" s="2">
        <v>1</v>
      </c>
      <c r="BM9" s="2">
        <v>0</v>
      </c>
      <c r="BN9" s="2">
        <v>1</v>
      </c>
      <c r="BO9" s="2">
        <v>0</v>
      </c>
      <c r="BP9" s="2">
        <f t="shared" si="30"/>
        <v>0</v>
      </c>
      <c r="BQ9" s="2">
        <v>0</v>
      </c>
      <c r="BR9" s="2">
        <v>0</v>
      </c>
      <c r="BS9" s="2">
        <v>0</v>
      </c>
      <c r="BT9" s="2">
        <v>0</v>
      </c>
      <c r="BU9" s="2">
        <v>0</v>
      </c>
      <c r="BV9" s="2">
        <v>0</v>
      </c>
      <c r="BW9" s="2">
        <f t="shared" si="31"/>
        <v>0.625</v>
      </c>
      <c r="BX9" s="2">
        <f t="shared" si="32"/>
        <v>1</v>
      </c>
      <c r="BY9" s="2">
        <v>1</v>
      </c>
      <c r="BZ9" s="2">
        <v>1</v>
      </c>
      <c r="CA9" s="2">
        <v>1</v>
      </c>
      <c r="CB9" s="2">
        <v>1</v>
      </c>
      <c r="CC9" s="2">
        <f t="shared" si="33"/>
        <v>0.25</v>
      </c>
      <c r="CD9" s="2">
        <f t="shared" si="34"/>
        <v>0</v>
      </c>
      <c r="CE9" s="2">
        <v>0</v>
      </c>
      <c r="CF9" s="2">
        <v>0</v>
      </c>
      <c r="CG9" s="2">
        <f t="shared" si="35"/>
        <v>0</v>
      </c>
      <c r="CH9" s="2">
        <v>0</v>
      </c>
      <c r="CI9" s="2">
        <v>0</v>
      </c>
      <c r="CJ9" s="2">
        <v>0</v>
      </c>
      <c r="CK9" s="2">
        <v>1</v>
      </c>
    </row>
    <row r="10" spans="1:89" x14ac:dyDescent="0.2">
      <c r="A10" s="1">
        <v>154</v>
      </c>
      <c r="B10" s="1" t="s">
        <v>377</v>
      </c>
      <c r="C10" s="1" t="s">
        <v>349</v>
      </c>
      <c r="D10" s="1" t="s">
        <v>243</v>
      </c>
      <c r="E10" s="1" t="s">
        <v>190</v>
      </c>
      <c r="F10" s="1" t="s">
        <v>190</v>
      </c>
      <c r="G10" s="2">
        <f t="shared" si="3"/>
        <v>0.70163690476190466</v>
      </c>
      <c r="H10" s="2">
        <f t="shared" si="4"/>
        <v>0.64285714285714279</v>
      </c>
      <c r="I10" s="2">
        <f t="shared" si="5"/>
        <v>0.76041666666666663</v>
      </c>
      <c r="J10" s="2">
        <f t="shared" si="6"/>
        <v>0.7857142857142857</v>
      </c>
      <c r="K10" s="2">
        <f t="shared" si="7"/>
        <v>0.5714285714285714</v>
      </c>
      <c r="L10" s="2">
        <f t="shared" si="8"/>
        <v>0.5714285714285714</v>
      </c>
      <c r="M10" s="2">
        <v>1</v>
      </c>
      <c r="N10" s="2">
        <v>0</v>
      </c>
      <c r="O10" s="2">
        <f t="shared" si="9"/>
        <v>1</v>
      </c>
      <c r="P10" s="2">
        <v>0.25</v>
      </c>
      <c r="Q10" s="2">
        <v>0.75</v>
      </c>
      <c r="R10" s="2">
        <f t="shared" si="10"/>
        <v>1</v>
      </c>
      <c r="S10" s="2">
        <v>0.25</v>
      </c>
      <c r="T10" s="2">
        <v>0.75</v>
      </c>
      <c r="U10" s="2">
        <v>0</v>
      </c>
      <c r="V10" s="2">
        <v>0</v>
      </c>
      <c r="W10" s="2">
        <v>1</v>
      </c>
      <c r="X10" s="2">
        <f t="shared" si="11"/>
        <v>1</v>
      </c>
      <c r="Y10" s="2">
        <f t="shared" si="12"/>
        <v>1</v>
      </c>
      <c r="Z10" s="2">
        <f t="shared" si="13"/>
        <v>1</v>
      </c>
      <c r="AA10" s="2">
        <v>0.25</v>
      </c>
      <c r="AB10" s="2">
        <v>0.75</v>
      </c>
      <c r="AC10" s="2">
        <f t="shared" si="14"/>
        <v>1</v>
      </c>
      <c r="AD10" s="2">
        <v>0.5</v>
      </c>
      <c r="AE10" s="2">
        <v>0.5</v>
      </c>
      <c r="AF10" s="2">
        <f t="shared" si="15"/>
        <v>1</v>
      </c>
      <c r="AG10" s="2">
        <v>0.5</v>
      </c>
      <c r="AH10" s="2">
        <v>0.5</v>
      </c>
      <c r="AI10" s="2">
        <f t="shared" si="16"/>
        <v>0.625</v>
      </c>
      <c r="AJ10" s="2">
        <f t="shared" si="17"/>
        <v>0.5</v>
      </c>
      <c r="AK10" s="2">
        <f t="shared" si="18"/>
        <v>0.5</v>
      </c>
      <c r="AL10" s="2">
        <f t="shared" si="19"/>
        <v>1</v>
      </c>
      <c r="AM10" s="2">
        <v>0.5</v>
      </c>
      <c r="AN10" s="2">
        <v>0.5</v>
      </c>
      <c r="AO10" s="2">
        <v>0</v>
      </c>
      <c r="AP10" s="2">
        <f t="shared" si="20"/>
        <v>0.75</v>
      </c>
      <c r="AQ10" s="2">
        <f t="shared" si="21"/>
        <v>0.75</v>
      </c>
      <c r="AR10" s="2">
        <v>1</v>
      </c>
      <c r="AS10" s="2">
        <v>0</v>
      </c>
      <c r="AT10" s="2">
        <v>1</v>
      </c>
      <c r="AU10" s="2">
        <v>1</v>
      </c>
      <c r="AV10" s="2">
        <f t="shared" si="22"/>
        <v>0.83333333333333326</v>
      </c>
      <c r="AW10" s="2">
        <f t="shared" si="23"/>
        <v>1</v>
      </c>
      <c r="AX10" s="2">
        <f t="shared" si="24"/>
        <v>1</v>
      </c>
      <c r="AY10" s="2">
        <v>1</v>
      </c>
      <c r="AZ10" s="2">
        <v>1</v>
      </c>
      <c r="BA10" s="2">
        <v>1</v>
      </c>
      <c r="BB10" s="2">
        <f t="shared" si="25"/>
        <v>0.66666666666666663</v>
      </c>
      <c r="BC10" s="2">
        <f t="shared" si="26"/>
        <v>0.66666666666666663</v>
      </c>
      <c r="BD10" s="2">
        <v>0</v>
      </c>
      <c r="BE10" s="2">
        <v>1</v>
      </c>
      <c r="BF10" s="2">
        <v>1</v>
      </c>
      <c r="BG10" s="2">
        <f t="shared" si="27"/>
        <v>0.5625</v>
      </c>
      <c r="BH10" s="2">
        <f t="shared" si="28"/>
        <v>0.5</v>
      </c>
      <c r="BI10" s="2">
        <f t="shared" si="29"/>
        <v>0.83333333333333337</v>
      </c>
      <c r="BJ10" s="2">
        <v>1</v>
      </c>
      <c r="BK10" s="2">
        <v>1</v>
      </c>
      <c r="BL10" s="2">
        <v>1</v>
      </c>
      <c r="BM10" s="2">
        <v>0</v>
      </c>
      <c r="BN10" s="2">
        <v>1</v>
      </c>
      <c r="BO10" s="2">
        <v>1</v>
      </c>
      <c r="BP10" s="2">
        <f t="shared" si="30"/>
        <v>0.16666666666666666</v>
      </c>
      <c r="BQ10" s="2">
        <v>0</v>
      </c>
      <c r="BR10" s="2">
        <v>0</v>
      </c>
      <c r="BS10" s="2">
        <v>0</v>
      </c>
      <c r="BT10" s="2">
        <v>0</v>
      </c>
      <c r="BU10" s="2">
        <v>1</v>
      </c>
      <c r="BV10" s="2">
        <v>0</v>
      </c>
      <c r="BW10" s="2">
        <f t="shared" si="31"/>
        <v>0.625</v>
      </c>
      <c r="BX10" s="2">
        <f t="shared" si="32"/>
        <v>1</v>
      </c>
      <c r="BY10" s="2">
        <v>1</v>
      </c>
      <c r="BZ10" s="2">
        <v>1</v>
      </c>
      <c r="CA10" s="2">
        <v>1</v>
      </c>
      <c r="CB10" s="2">
        <v>1</v>
      </c>
      <c r="CC10" s="2">
        <f t="shared" si="33"/>
        <v>0.25</v>
      </c>
      <c r="CD10" s="2">
        <f t="shared" si="34"/>
        <v>0</v>
      </c>
      <c r="CE10" s="2">
        <v>0</v>
      </c>
      <c r="CF10" s="2">
        <v>0</v>
      </c>
      <c r="CG10" s="2">
        <f t="shared" si="35"/>
        <v>0</v>
      </c>
      <c r="CH10" s="2">
        <v>0</v>
      </c>
      <c r="CI10" s="2">
        <v>0</v>
      </c>
      <c r="CJ10" s="2">
        <v>0</v>
      </c>
      <c r="CK10" s="2">
        <v>1</v>
      </c>
    </row>
    <row r="11" spans="1:89" x14ac:dyDescent="0.2">
      <c r="A11" s="1">
        <v>67</v>
      </c>
      <c r="B11" s="1" t="s">
        <v>291</v>
      </c>
      <c r="C11" s="1" t="s">
        <v>260</v>
      </c>
      <c r="D11" s="1" t="s">
        <v>245</v>
      </c>
      <c r="E11" s="1" t="s">
        <v>190</v>
      </c>
      <c r="F11" s="1" t="s">
        <v>190</v>
      </c>
      <c r="G11" s="2">
        <f t="shared" si="3"/>
        <v>0.68973214285714279</v>
      </c>
      <c r="H11" s="2">
        <f t="shared" si="4"/>
        <v>0.57738095238095233</v>
      </c>
      <c r="I11" s="2">
        <f t="shared" si="5"/>
        <v>0.80208333333333326</v>
      </c>
      <c r="J11" s="2">
        <f t="shared" si="6"/>
        <v>0.77976190476190477</v>
      </c>
      <c r="K11" s="2">
        <f t="shared" si="7"/>
        <v>0.6428571428571429</v>
      </c>
      <c r="L11" s="2">
        <f t="shared" si="8"/>
        <v>0.6428571428571429</v>
      </c>
      <c r="M11" s="2">
        <v>1</v>
      </c>
      <c r="N11" s="2">
        <v>1</v>
      </c>
      <c r="O11" s="2">
        <f t="shared" si="9"/>
        <v>0.75</v>
      </c>
      <c r="P11" s="2">
        <v>0.25</v>
      </c>
      <c r="Q11" s="2">
        <v>0.5</v>
      </c>
      <c r="R11" s="2">
        <f t="shared" si="10"/>
        <v>0.75</v>
      </c>
      <c r="S11" s="2">
        <v>0.25</v>
      </c>
      <c r="T11" s="2">
        <v>0.5</v>
      </c>
      <c r="U11" s="2">
        <v>0</v>
      </c>
      <c r="V11" s="2">
        <v>0</v>
      </c>
      <c r="W11" s="2">
        <v>1</v>
      </c>
      <c r="X11" s="2">
        <f t="shared" si="11"/>
        <v>0.91666666666666663</v>
      </c>
      <c r="Y11" s="2">
        <f t="shared" si="12"/>
        <v>0.91666666666666663</v>
      </c>
      <c r="Z11" s="2">
        <f t="shared" si="13"/>
        <v>0.75</v>
      </c>
      <c r="AA11" s="2">
        <v>0.25</v>
      </c>
      <c r="AB11" s="2">
        <v>0.5</v>
      </c>
      <c r="AC11" s="2">
        <f t="shared" si="14"/>
        <v>1</v>
      </c>
      <c r="AD11" s="2">
        <v>0.5</v>
      </c>
      <c r="AE11" s="2">
        <v>0.5</v>
      </c>
      <c r="AF11" s="2">
        <f t="shared" si="15"/>
        <v>1</v>
      </c>
      <c r="AG11" s="2">
        <v>0.5</v>
      </c>
      <c r="AH11" s="2">
        <v>0.5</v>
      </c>
      <c r="AI11" s="2">
        <f t="shared" si="16"/>
        <v>0.875</v>
      </c>
      <c r="AJ11" s="2">
        <f t="shared" si="17"/>
        <v>1</v>
      </c>
      <c r="AK11" s="2">
        <f t="shared" si="18"/>
        <v>1</v>
      </c>
      <c r="AL11" s="2">
        <f t="shared" si="19"/>
        <v>1</v>
      </c>
      <c r="AM11" s="2">
        <v>0.5</v>
      </c>
      <c r="AN11" s="2">
        <v>0.5</v>
      </c>
      <c r="AO11" s="2">
        <v>1</v>
      </c>
      <c r="AP11" s="2">
        <f t="shared" si="20"/>
        <v>0.75</v>
      </c>
      <c r="AQ11" s="2">
        <f t="shared" si="21"/>
        <v>0.75</v>
      </c>
      <c r="AR11" s="2">
        <v>1</v>
      </c>
      <c r="AS11" s="2">
        <v>1</v>
      </c>
      <c r="AT11" s="2">
        <v>1</v>
      </c>
      <c r="AU11" s="2">
        <v>0</v>
      </c>
      <c r="AV11" s="2">
        <f t="shared" si="22"/>
        <v>0.33333333333333331</v>
      </c>
      <c r="AW11" s="2">
        <f t="shared" si="23"/>
        <v>0</v>
      </c>
      <c r="AX11" s="2">
        <f t="shared" si="24"/>
        <v>0</v>
      </c>
      <c r="AY11" s="2">
        <v>0</v>
      </c>
      <c r="AZ11" s="2">
        <v>0</v>
      </c>
      <c r="BA11" s="2">
        <v>0</v>
      </c>
      <c r="BB11" s="2">
        <f t="shared" si="25"/>
        <v>0.66666666666666663</v>
      </c>
      <c r="BC11" s="2">
        <f t="shared" si="26"/>
        <v>0.66666666666666663</v>
      </c>
      <c r="BD11" s="2">
        <v>1</v>
      </c>
      <c r="BE11" s="2">
        <v>0</v>
      </c>
      <c r="BF11" s="2">
        <v>1</v>
      </c>
      <c r="BG11" s="2">
        <f t="shared" si="27"/>
        <v>0.77083333333333326</v>
      </c>
      <c r="BH11" s="2">
        <f t="shared" si="28"/>
        <v>0.66666666666666663</v>
      </c>
      <c r="BI11" s="2">
        <f t="shared" si="29"/>
        <v>1</v>
      </c>
      <c r="BJ11" s="2">
        <v>1</v>
      </c>
      <c r="BK11" s="2">
        <v>1</v>
      </c>
      <c r="BL11" s="2">
        <v>1</v>
      </c>
      <c r="BM11" s="2">
        <v>1</v>
      </c>
      <c r="BN11" s="2">
        <v>1</v>
      </c>
      <c r="BO11" s="2">
        <v>1</v>
      </c>
      <c r="BP11" s="2">
        <f t="shared" si="30"/>
        <v>0.33333333333333331</v>
      </c>
      <c r="BQ11" s="2">
        <v>0</v>
      </c>
      <c r="BR11" s="2">
        <v>1</v>
      </c>
      <c r="BS11" s="2">
        <v>0</v>
      </c>
      <c r="BT11" s="2">
        <v>1</v>
      </c>
      <c r="BU11" s="2">
        <v>0</v>
      </c>
      <c r="BV11" s="2">
        <v>0</v>
      </c>
      <c r="BW11" s="2">
        <f t="shared" si="31"/>
        <v>0.875</v>
      </c>
      <c r="BX11" s="2">
        <f t="shared" si="32"/>
        <v>1</v>
      </c>
      <c r="BY11" s="2">
        <v>1</v>
      </c>
      <c r="BZ11" s="2">
        <v>1</v>
      </c>
      <c r="CA11" s="2">
        <v>1</v>
      </c>
      <c r="CB11" s="2">
        <v>1</v>
      </c>
      <c r="CC11" s="2">
        <f t="shared" si="33"/>
        <v>0.75</v>
      </c>
      <c r="CD11" s="2">
        <f t="shared" si="34"/>
        <v>1</v>
      </c>
      <c r="CE11" s="2">
        <v>0.5</v>
      </c>
      <c r="CF11" s="2">
        <v>0.5</v>
      </c>
      <c r="CG11" s="2">
        <f t="shared" si="35"/>
        <v>1</v>
      </c>
      <c r="CH11" s="2">
        <v>0.5</v>
      </c>
      <c r="CI11" s="2">
        <v>0.5</v>
      </c>
      <c r="CJ11" s="2">
        <v>0</v>
      </c>
      <c r="CK11" s="2">
        <v>1</v>
      </c>
    </row>
    <row r="12" spans="1:89" x14ac:dyDescent="0.2">
      <c r="A12" s="1">
        <v>71</v>
      </c>
      <c r="B12" s="1" t="s">
        <v>295</v>
      </c>
      <c r="C12" s="1" t="s">
        <v>296</v>
      </c>
      <c r="D12" s="1" t="s">
        <v>189</v>
      </c>
      <c r="E12" s="1" t="s">
        <v>297</v>
      </c>
      <c r="F12" s="1" t="s">
        <v>297</v>
      </c>
      <c r="G12" s="2">
        <f t="shared" si="3"/>
        <v>0.6785714285714286</v>
      </c>
      <c r="H12" s="2">
        <f t="shared" si="4"/>
        <v>0.64880952380952384</v>
      </c>
      <c r="I12" s="2">
        <f t="shared" si="5"/>
        <v>0.70833333333333337</v>
      </c>
      <c r="J12" s="2">
        <f t="shared" si="6"/>
        <v>0.8392857142857143</v>
      </c>
      <c r="K12" s="2">
        <f t="shared" si="7"/>
        <v>0.6785714285714286</v>
      </c>
      <c r="L12" s="2">
        <f t="shared" si="8"/>
        <v>0.6785714285714286</v>
      </c>
      <c r="M12" s="2">
        <v>1</v>
      </c>
      <c r="N12" s="2">
        <v>0</v>
      </c>
      <c r="O12" s="2">
        <f t="shared" si="9"/>
        <v>0.75</v>
      </c>
      <c r="P12" s="2">
        <v>0.25</v>
      </c>
      <c r="Q12" s="2">
        <v>0.5</v>
      </c>
      <c r="R12" s="2">
        <f t="shared" si="10"/>
        <v>0</v>
      </c>
      <c r="S12" s="2">
        <v>0</v>
      </c>
      <c r="T12" s="2">
        <v>0</v>
      </c>
      <c r="U12" s="2">
        <v>1</v>
      </c>
      <c r="V12" s="2">
        <v>1</v>
      </c>
      <c r="W12" s="2">
        <v>1</v>
      </c>
      <c r="X12" s="2">
        <f t="shared" si="11"/>
        <v>1</v>
      </c>
      <c r="Y12" s="2">
        <f t="shared" si="12"/>
        <v>1</v>
      </c>
      <c r="Z12" s="2">
        <f t="shared" si="13"/>
        <v>1</v>
      </c>
      <c r="AA12" s="2">
        <v>0.25</v>
      </c>
      <c r="AB12" s="2">
        <v>0.75</v>
      </c>
      <c r="AC12" s="2">
        <f t="shared" si="14"/>
        <v>1</v>
      </c>
      <c r="AD12" s="2">
        <v>0.5</v>
      </c>
      <c r="AE12" s="2">
        <v>0.5</v>
      </c>
      <c r="AF12" s="2">
        <f t="shared" si="15"/>
        <v>1</v>
      </c>
      <c r="AG12" s="2">
        <v>0.5</v>
      </c>
      <c r="AH12" s="2">
        <v>0.5</v>
      </c>
      <c r="AI12" s="2">
        <f t="shared" si="16"/>
        <v>0.5</v>
      </c>
      <c r="AJ12" s="2">
        <f t="shared" si="17"/>
        <v>0.25</v>
      </c>
      <c r="AK12" s="2">
        <f t="shared" si="18"/>
        <v>0.25</v>
      </c>
      <c r="AL12" s="2">
        <f t="shared" si="19"/>
        <v>0.5</v>
      </c>
      <c r="AM12" s="2">
        <v>0.5</v>
      </c>
      <c r="AN12" s="2">
        <v>0</v>
      </c>
      <c r="AO12" s="2">
        <v>0</v>
      </c>
      <c r="AP12" s="2">
        <f t="shared" si="20"/>
        <v>0.75</v>
      </c>
      <c r="AQ12" s="2">
        <f t="shared" si="21"/>
        <v>0.75</v>
      </c>
      <c r="AR12" s="2">
        <v>1</v>
      </c>
      <c r="AS12" s="2">
        <v>1</v>
      </c>
      <c r="AT12" s="2">
        <v>1</v>
      </c>
      <c r="AU12" s="2">
        <v>0</v>
      </c>
      <c r="AV12" s="2">
        <f t="shared" si="22"/>
        <v>0.66666666666666663</v>
      </c>
      <c r="AW12" s="2">
        <f t="shared" si="23"/>
        <v>1</v>
      </c>
      <c r="AX12" s="2">
        <f t="shared" si="24"/>
        <v>1</v>
      </c>
      <c r="AY12" s="2">
        <v>1</v>
      </c>
      <c r="AZ12" s="2">
        <v>1</v>
      </c>
      <c r="BA12" s="2">
        <v>1</v>
      </c>
      <c r="BB12" s="2">
        <f t="shared" si="25"/>
        <v>0.33333333333333331</v>
      </c>
      <c r="BC12" s="2">
        <f t="shared" si="26"/>
        <v>0.33333333333333331</v>
      </c>
      <c r="BD12" s="2">
        <v>0</v>
      </c>
      <c r="BE12" s="2">
        <v>0</v>
      </c>
      <c r="BF12" s="2">
        <v>1</v>
      </c>
      <c r="BG12" s="2">
        <f t="shared" si="27"/>
        <v>0.70833333333333326</v>
      </c>
      <c r="BH12" s="2">
        <f t="shared" si="28"/>
        <v>0.66666666666666663</v>
      </c>
      <c r="BI12" s="2">
        <f t="shared" si="29"/>
        <v>1</v>
      </c>
      <c r="BJ12" s="2">
        <v>1</v>
      </c>
      <c r="BK12" s="2">
        <v>1</v>
      </c>
      <c r="BL12" s="2">
        <v>1</v>
      </c>
      <c r="BM12" s="2">
        <v>1</v>
      </c>
      <c r="BN12" s="2">
        <v>1</v>
      </c>
      <c r="BO12" s="2">
        <v>1</v>
      </c>
      <c r="BP12" s="2">
        <f t="shared" si="30"/>
        <v>0.33333333333333331</v>
      </c>
      <c r="BQ12" s="2">
        <v>0</v>
      </c>
      <c r="BR12" s="2">
        <v>0</v>
      </c>
      <c r="BS12" s="2">
        <v>1</v>
      </c>
      <c r="BT12" s="2">
        <v>1</v>
      </c>
      <c r="BU12" s="2">
        <v>0</v>
      </c>
      <c r="BV12" s="2">
        <v>0</v>
      </c>
      <c r="BW12" s="2">
        <f t="shared" si="31"/>
        <v>0.75</v>
      </c>
      <c r="BX12" s="2">
        <f t="shared" si="32"/>
        <v>0.75</v>
      </c>
      <c r="BY12" s="2">
        <v>1</v>
      </c>
      <c r="BZ12" s="2">
        <v>1</v>
      </c>
      <c r="CA12" s="2">
        <v>0</v>
      </c>
      <c r="CB12" s="2">
        <v>1</v>
      </c>
      <c r="CC12" s="2">
        <f t="shared" si="33"/>
        <v>0.75</v>
      </c>
      <c r="CD12" s="2">
        <f t="shared" si="34"/>
        <v>1</v>
      </c>
      <c r="CE12" s="2">
        <v>0.5</v>
      </c>
      <c r="CF12" s="2">
        <v>0.5</v>
      </c>
      <c r="CG12" s="2">
        <f t="shared" si="35"/>
        <v>1</v>
      </c>
      <c r="CH12" s="2">
        <v>0.5</v>
      </c>
      <c r="CI12" s="2">
        <v>0.5</v>
      </c>
      <c r="CJ12" s="2">
        <v>0</v>
      </c>
      <c r="CK12" s="2">
        <v>1</v>
      </c>
    </row>
    <row r="13" spans="1:89" x14ac:dyDescent="0.2">
      <c r="A13" s="1">
        <v>220</v>
      </c>
      <c r="B13" s="1" t="s">
        <v>442</v>
      </c>
      <c r="C13" s="1" t="s">
        <v>422</v>
      </c>
      <c r="D13" s="1" t="s">
        <v>257</v>
      </c>
      <c r="E13" s="1" t="s">
        <v>190</v>
      </c>
      <c r="F13" s="1" t="s">
        <v>190</v>
      </c>
      <c r="G13" s="2">
        <f t="shared" si="3"/>
        <v>0.67261904761904756</v>
      </c>
      <c r="H13" s="2">
        <f t="shared" si="4"/>
        <v>0.69940476190476197</v>
      </c>
      <c r="I13" s="2">
        <f t="shared" si="5"/>
        <v>0.64583333333333337</v>
      </c>
      <c r="J13" s="2">
        <f t="shared" si="6"/>
        <v>0.98214285714285721</v>
      </c>
      <c r="K13" s="2">
        <f t="shared" si="7"/>
        <v>0.9642857142857143</v>
      </c>
      <c r="L13" s="2">
        <f t="shared" si="8"/>
        <v>0.9642857142857143</v>
      </c>
      <c r="M13" s="2">
        <v>1</v>
      </c>
      <c r="N13" s="2">
        <v>1</v>
      </c>
      <c r="O13" s="2">
        <f t="shared" si="9"/>
        <v>1</v>
      </c>
      <c r="P13" s="2">
        <v>0.25</v>
      </c>
      <c r="Q13" s="2">
        <v>0.75</v>
      </c>
      <c r="R13" s="2">
        <f t="shared" si="10"/>
        <v>0.75</v>
      </c>
      <c r="S13" s="2">
        <v>0.25</v>
      </c>
      <c r="T13" s="2">
        <v>0.5</v>
      </c>
      <c r="U13" s="2">
        <v>1</v>
      </c>
      <c r="V13" s="2">
        <v>1</v>
      </c>
      <c r="W13" s="2">
        <v>1</v>
      </c>
      <c r="X13" s="2">
        <f t="shared" si="11"/>
        <v>1</v>
      </c>
      <c r="Y13" s="2">
        <f t="shared" si="12"/>
        <v>1</v>
      </c>
      <c r="Z13" s="2">
        <f t="shared" si="13"/>
        <v>1</v>
      </c>
      <c r="AA13" s="2">
        <v>0.25</v>
      </c>
      <c r="AB13" s="2">
        <v>0.75</v>
      </c>
      <c r="AC13" s="2">
        <f t="shared" si="14"/>
        <v>1</v>
      </c>
      <c r="AD13" s="2">
        <v>0.5</v>
      </c>
      <c r="AE13" s="2">
        <v>0.5</v>
      </c>
      <c r="AF13" s="2">
        <f t="shared" si="15"/>
        <v>1</v>
      </c>
      <c r="AG13" s="2">
        <v>0.5</v>
      </c>
      <c r="AH13" s="2">
        <v>0.5</v>
      </c>
      <c r="AI13" s="2">
        <f t="shared" si="16"/>
        <v>0.625</v>
      </c>
      <c r="AJ13" s="2">
        <f t="shared" si="17"/>
        <v>0.5</v>
      </c>
      <c r="AK13" s="2">
        <f t="shared" si="18"/>
        <v>0.5</v>
      </c>
      <c r="AL13" s="2">
        <f t="shared" si="19"/>
        <v>1</v>
      </c>
      <c r="AM13" s="2">
        <v>0.5</v>
      </c>
      <c r="AN13" s="2">
        <v>0.5</v>
      </c>
      <c r="AO13" s="2">
        <v>0</v>
      </c>
      <c r="AP13" s="2">
        <f t="shared" si="20"/>
        <v>0.75</v>
      </c>
      <c r="AQ13" s="2">
        <f t="shared" si="21"/>
        <v>0.75</v>
      </c>
      <c r="AR13" s="2">
        <v>1</v>
      </c>
      <c r="AS13" s="2">
        <v>0</v>
      </c>
      <c r="AT13" s="2">
        <v>1</v>
      </c>
      <c r="AU13" s="2">
        <v>1</v>
      </c>
      <c r="AV13" s="2">
        <f t="shared" si="22"/>
        <v>0.66666666666666663</v>
      </c>
      <c r="AW13" s="2">
        <f t="shared" si="23"/>
        <v>1</v>
      </c>
      <c r="AX13" s="2">
        <f t="shared" si="24"/>
        <v>1</v>
      </c>
      <c r="AY13" s="2">
        <v>1</v>
      </c>
      <c r="AZ13" s="2">
        <v>1</v>
      </c>
      <c r="BA13" s="2">
        <v>1</v>
      </c>
      <c r="BB13" s="2">
        <f t="shared" si="25"/>
        <v>0.33333333333333331</v>
      </c>
      <c r="BC13" s="2">
        <f t="shared" si="26"/>
        <v>0.33333333333333331</v>
      </c>
      <c r="BD13" s="2">
        <v>0</v>
      </c>
      <c r="BE13" s="2">
        <v>0</v>
      </c>
      <c r="BF13" s="2">
        <v>1</v>
      </c>
      <c r="BG13" s="2">
        <f t="shared" si="27"/>
        <v>0.41666666666666663</v>
      </c>
      <c r="BH13" s="2">
        <f t="shared" si="28"/>
        <v>0.33333333333333331</v>
      </c>
      <c r="BI13" s="2">
        <f t="shared" si="29"/>
        <v>0.33333333333333331</v>
      </c>
      <c r="BJ13" s="2">
        <v>0</v>
      </c>
      <c r="BK13" s="2">
        <v>1</v>
      </c>
      <c r="BL13" s="2">
        <v>0</v>
      </c>
      <c r="BM13" s="2">
        <v>1</v>
      </c>
      <c r="BN13" s="2">
        <v>0</v>
      </c>
      <c r="BO13" s="2">
        <v>0</v>
      </c>
      <c r="BP13" s="2">
        <f t="shared" si="30"/>
        <v>0.33333333333333331</v>
      </c>
      <c r="BQ13" s="2">
        <v>0</v>
      </c>
      <c r="BR13" s="2">
        <v>0</v>
      </c>
      <c r="BS13" s="2">
        <v>1</v>
      </c>
      <c r="BT13" s="2">
        <v>1</v>
      </c>
      <c r="BU13" s="2">
        <v>0</v>
      </c>
      <c r="BV13" s="2">
        <v>0</v>
      </c>
      <c r="BW13" s="2">
        <f t="shared" si="31"/>
        <v>0.5</v>
      </c>
      <c r="BX13" s="2">
        <f t="shared" si="32"/>
        <v>0.5</v>
      </c>
      <c r="BY13" s="2">
        <v>1</v>
      </c>
      <c r="BZ13" s="2">
        <v>1</v>
      </c>
      <c r="CA13" s="2">
        <v>0</v>
      </c>
      <c r="CB13" s="2">
        <v>0</v>
      </c>
      <c r="CC13" s="2">
        <f t="shared" si="33"/>
        <v>0.5</v>
      </c>
      <c r="CD13" s="2">
        <f t="shared" si="34"/>
        <v>1</v>
      </c>
      <c r="CE13" s="2">
        <v>0.5</v>
      </c>
      <c r="CF13" s="2">
        <v>0.5</v>
      </c>
      <c r="CG13" s="2">
        <f t="shared" si="35"/>
        <v>0</v>
      </c>
      <c r="CH13" s="2">
        <v>0</v>
      </c>
      <c r="CI13" s="2">
        <v>0</v>
      </c>
      <c r="CJ13" s="2">
        <v>0</v>
      </c>
      <c r="CK13" s="2">
        <v>1</v>
      </c>
    </row>
    <row r="14" spans="1:89" x14ac:dyDescent="0.2">
      <c r="A14" s="1">
        <v>133</v>
      </c>
      <c r="B14" s="1" t="s">
        <v>356</v>
      </c>
      <c r="C14" s="1" t="s">
        <v>349</v>
      </c>
      <c r="D14" s="1" t="s">
        <v>205</v>
      </c>
      <c r="E14" s="1" t="s">
        <v>190</v>
      </c>
      <c r="F14" s="1" t="s">
        <v>357</v>
      </c>
      <c r="G14" s="2">
        <f t="shared" si="3"/>
        <v>0.66964285714285721</v>
      </c>
      <c r="H14" s="2">
        <f t="shared" si="4"/>
        <v>0.5267857142857143</v>
      </c>
      <c r="I14" s="2">
        <f t="shared" si="5"/>
        <v>0.8125</v>
      </c>
      <c r="J14" s="2">
        <f t="shared" si="6"/>
        <v>0.9285714285714286</v>
      </c>
      <c r="K14" s="2">
        <f t="shared" si="7"/>
        <v>0.8571428571428571</v>
      </c>
      <c r="L14" s="2">
        <f t="shared" si="8"/>
        <v>0.8571428571428571</v>
      </c>
      <c r="M14" s="2">
        <v>1</v>
      </c>
      <c r="N14" s="2">
        <v>1</v>
      </c>
      <c r="O14" s="2">
        <f t="shared" si="9"/>
        <v>1</v>
      </c>
      <c r="P14" s="2">
        <v>0.25</v>
      </c>
      <c r="Q14" s="2">
        <v>0.75</v>
      </c>
      <c r="R14" s="2">
        <f t="shared" si="10"/>
        <v>1</v>
      </c>
      <c r="S14" s="2">
        <v>0.25</v>
      </c>
      <c r="T14" s="2">
        <v>0.75</v>
      </c>
      <c r="U14" s="2">
        <v>1</v>
      </c>
      <c r="V14" s="2">
        <v>0</v>
      </c>
      <c r="W14" s="2">
        <v>1</v>
      </c>
      <c r="X14" s="2">
        <f t="shared" si="11"/>
        <v>1</v>
      </c>
      <c r="Y14" s="2">
        <f t="shared" si="12"/>
        <v>1</v>
      </c>
      <c r="Z14" s="2">
        <f t="shared" si="13"/>
        <v>1</v>
      </c>
      <c r="AA14" s="2">
        <v>0.25</v>
      </c>
      <c r="AB14" s="2">
        <v>0.75</v>
      </c>
      <c r="AC14" s="2">
        <f t="shared" si="14"/>
        <v>1</v>
      </c>
      <c r="AD14" s="2">
        <v>0.5</v>
      </c>
      <c r="AE14" s="2">
        <v>0.5</v>
      </c>
      <c r="AF14" s="2">
        <f t="shared" si="15"/>
        <v>1</v>
      </c>
      <c r="AG14" s="2">
        <v>0.5</v>
      </c>
      <c r="AH14" s="2">
        <v>0.5</v>
      </c>
      <c r="AI14" s="2">
        <f t="shared" si="16"/>
        <v>0.5</v>
      </c>
      <c r="AJ14" s="2">
        <f t="shared" si="17"/>
        <v>0.5</v>
      </c>
      <c r="AK14" s="2">
        <f t="shared" si="18"/>
        <v>0.5</v>
      </c>
      <c r="AL14" s="2">
        <f t="shared" si="19"/>
        <v>1</v>
      </c>
      <c r="AM14" s="2">
        <v>0.5</v>
      </c>
      <c r="AN14" s="2">
        <v>0.5</v>
      </c>
      <c r="AO14" s="2">
        <v>0</v>
      </c>
      <c r="AP14" s="2">
        <f t="shared" si="20"/>
        <v>0.5</v>
      </c>
      <c r="AQ14" s="2">
        <f t="shared" si="21"/>
        <v>0.5</v>
      </c>
      <c r="AR14" s="2">
        <v>1</v>
      </c>
      <c r="AS14" s="2">
        <v>0</v>
      </c>
      <c r="AT14" s="2">
        <v>1</v>
      </c>
      <c r="AU14" s="2">
        <v>0</v>
      </c>
      <c r="AV14" s="2">
        <f t="shared" si="22"/>
        <v>0.5</v>
      </c>
      <c r="AW14" s="2">
        <f t="shared" si="23"/>
        <v>0</v>
      </c>
      <c r="AX14" s="2">
        <f t="shared" si="24"/>
        <v>0</v>
      </c>
      <c r="AY14" s="2">
        <v>0</v>
      </c>
      <c r="AZ14" s="2">
        <v>0</v>
      </c>
      <c r="BA14" s="2">
        <v>0</v>
      </c>
      <c r="BB14" s="2">
        <f t="shared" si="25"/>
        <v>1</v>
      </c>
      <c r="BC14" s="2">
        <f t="shared" si="26"/>
        <v>1</v>
      </c>
      <c r="BD14" s="2">
        <v>1</v>
      </c>
      <c r="BE14" s="2">
        <v>1</v>
      </c>
      <c r="BF14" s="2">
        <v>1</v>
      </c>
      <c r="BG14" s="2">
        <f t="shared" si="27"/>
        <v>0.75</v>
      </c>
      <c r="BH14" s="2">
        <f t="shared" si="28"/>
        <v>0.75</v>
      </c>
      <c r="BI14" s="2">
        <f t="shared" si="29"/>
        <v>0.66666666666666663</v>
      </c>
      <c r="BJ14" s="2">
        <v>1</v>
      </c>
      <c r="BK14" s="2">
        <v>1</v>
      </c>
      <c r="BL14" s="2">
        <v>1</v>
      </c>
      <c r="BM14" s="2">
        <v>0</v>
      </c>
      <c r="BN14" s="2">
        <v>0</v>
      </c>
      <c r="BO14" s="2">
        <v>1</v>
      </c>
      <c r="BP14" s="2">
        <f t="shared" si="30"/>
        <v>0.83333333333333337</v>
      </c>
      <c r="BQ14" s="2">
        <v>1</v>
      </c>
      <c r="BR14" s="2">
        <v>1</v>
      </c>
      <c r="BS14" s="2">
        <v>1</v>
      </c>
      <c r="BT14" s="2">
        <v>1</v>
      </c>
      <c r="BU14" s="2">
        <v>1</v>
      </c>
      <c r="BV14" s="2">
        <v>0</v>
      </c>
      <c r="BW14" s="2">
        <f t="shared" si="31"/>
        <v>0.75</v>
      </c>
      <c r="BX14" s="2">
        <f t="shared" si="32"/>
        <v>1</v>
      </c>
      <c r="BY14" s="2">
        <v>1</v>
      </c>
      <c r="BZ14" s="2">
        <v>1</v>
      </c>
      <c r="CA14" s="2">
        <v>1</v>
      </c>
      <c r="CB14" s="2">
        <v>1</v>
      </c>
      <c r="CC14" s="2">
        <f t="shared" si="33"/>
        <v>0.5</v>
      </c>
      <c r="CD14" s="2">
        <f t="shared" si="34"/>
        <v>0</v>
      </c>
      <c r="CE14" s="2">
        <v>0</v>
      </c>
      <c r="CF14" s="2">
        <v>0</v>
      </c>
      <c r="CG14" s="2">
        <f t="shared" si="35"/>
        <v>1</v>
      </c>
      <c r="CH14" s="2">
        <v>0.5</v>
      </c>
      <c r="CI14" s="2">
        <v>0.5</v>
      </c>
      <c r="CJ14" s="2">
        <v>0</v>
      </c>
      <c r="CK14" s="2">
        <v>1</v>
      </c>
    </row>
    <row r="15" spans="1:89" x14ac:dyDescent="0.2">
      <c r="A15" s="1">
        <v>233</v>
      </c>
      <c r="B15" s="1" t="s">
        <v>428</v>
      </c>
      <c r="C15" s="1" t="s">
        <v>422</v>
      </c>
      <c r="D15" s="1" t="s">
        <v>251</v>
      </c>
      <c r="E15" s="1" t="s">
        <v>190</v>
      </c>
      <c r="F15" s="1" t="s">
        <v>190</v>
      </c>
      <c r="G15" s="2">
        <f t="shared" si="3"/>
        <v>0.65252976190476186</v>
      </c>
      <c r="H15" s="2">
        <f t="shared" si="4"/>
        <v>0.64880952380952384</v>
      </c>
      <c r="I15" s="2">
        <f t="shared" si="5"/>
        <v>0.65625</v>
      </c>
      <c r="J15" s="2">
        <f t="shared" si="6"/>
        <v>0.79761904761904767</v>
      </c>
      <c r="K15" s="2">
        <f t="shared" si="7"/>
        <v>0.6785714285714286</v>
      </c>
      <c r="L15" s="2">
        <f t="shared" si="8"/>
        <v>0.6785714285714286</v>
      </c>
      <c r="M15" s="2">
        <v>1</v>
      </c>
      <c r="N15" s="2">
        <v>1</v>
      </c>
      <c r="O15" s="2">
        <f t="shared" si="9"/>
        <v>0.75</v>
      </c>
      <c r="P15" s="2">
        <v>0.25</v>
      </c>
      <c r="Q15" s="2">
        <v>0.5</v>
      </c>
      <c r="R15" s="2">
        <f t="shared" si="10"/>
        <v>0</v>
      </c>
      <c r="S15" s="2">
        <v>0</v>
      </c>
      <c r="T15" s="2">
        <v>0</v>
      </c>
      <c r="U15" s="2">
        <v>1</v>
      </c>
      <c r="V15" s="2">
        <v>0</v>
      </c>
      <c r="W15" s="2">
        <v>1</v>
      </c>
      <c r="X15" s="2">
        <f t="shared" si="11"/>
        <v>0.91666666666666663</v>
      </c>
      <c r="Y15" s="2">
        <f t="shared" si="12"/>
        <v>0.91666666666666663</v>
      </c>
      <c r="Z15" s="2">
        <f t="shared" si="13"/>
        <v>0.75</v>
      </c>
      <c r="AA15" s="2">
        <v>0.25</v>
      </c>
      <c r="AB15" s="2">
        <v>0.5</v>
      </c>
      <c r="AC15" s="2">
        <f t="shared" si="14"/>
        <v>1</v>
      </c>
      <c r="AD15" s="2">
        <v>0.5</v>
      </c>
      <c r="AE15" s="2">
        <v>0.5</v>
      </c>
      <c r="AF15" s="2">
        <f t="shared" si="15"/>
        <v>1</v>
      </c>
      <c r="AG15" s="2">
        <v>0.5</v>
      </c>
      <c r="AH15" s="2">
        <v>0.5</v>
      </c>
      <c r="AI15" s="2">
        <f t="shared" si="16"/>
        <v>0.875</v>
      </c>
      <c r="AJ15" s="2">
        <f t="shared" si="17"/>
        <v>1</v>
      </c>
      <c r="AK15" s="2">
        <f t="shared" si="18"/>
        <v>1</v>
      </c>
      <c r="AL15" s="2">
        <f t="shared" si="19"/>
        <v>1</v>
      </c>
      <c r="AM15" s="2">
        <v>0.5</v>
      </c>
      <c r="AN15" s="2">
        <v>0.5</v>
      </c>
      <c r="AO15" s="2">
        <v>1</v>
      </c>
      <c r="AP15" s="2">
        <f t="shared" si="20"/>
        <v>0.75</v>
      </c>
      <c r="AQ15" s="2">
        <f t="shared" si="21"/>
        <v>0.75</v>
      </c>
      <c r="AR15" s="2">
        <v>1</v>
      </c>
      <c r="AS15" s="2">
        <v>0</v>
      </c>
      <c r="AT15" s="2">
        <v>1</v>
      </c>
      <c r="AU15" s="2">
        <v>1</v>
      </c>
      <c r="AV15" s="2">
        <f t="shared" si="22"/>
        <v>0.5</v>
      </c>
      <c r="AW15" s="2">
        <f t="shared" si="23"/>
        <v>0.66666666666666663</v>
      </c>
      <c r="AX15" s="2">
        <f t="shared" si="24"/>
        <v>0.66666666666666663</v>
      </c>
      <c r="AY15" s="2">
        <v>1</v>
      </c>
      <c r="AZ15" s="2">
        <v>0</v>
      </c>
      <c r="BA15" s="2">
        <v>1</v>
      </c>
      <c r="BB15" s="2">
        <f t="shared" si="25"/>
        <v>0.33333333333333331</v>
      </c>
      <c r="BC15" s="2">
        <f t="shared" si="26"/>
        <v>0.33333333333333331</v>
      </c>
      <c r="BD15" s="2">
        <v>0</v>
      </c>
      <c r="BE15" s="2">
        <v>0</v>
      </c>
      <c r="BF15" s="2">
        <v>1</v>
      </c>
      <c r="BG15" s="2">
        <f t="shared" si="27"/>
        <v>0.4375</v>
      </c>
      <c r="BH15" s="2">
        <f t="shared" si="28"/>
        <v>0.25</v>
      </c>
      <c r="BI15" s="2">
        <f t="shared" si="29"/>
        <v>0.5</v>
      </c>
      <c r="BJ15" s="2">
        <v>1</v>
      </c>
      <c r="BK15" s="2">
        <v>1</v>
      </c>
      <c r="BL15" s="2">
        <v>1</v>
      </c>
      <c r="BM15" s="2">
        <v>0</v>
      </c>
      <c r="BN15" s="2">
        <v>0</v>
      </c>
      <c r="BO15" s="2">
        <v>0</v>
      </c>
      <c r="BP15" s="2">
        <f t="shared" si="30"/>
        <v>0</v>
      </c>
      <c r="BQ15" s="2">
        <v>0</v>
      </c>
      <c r="BR15" s="2">
        <v>0</v>
      </c>
      <c r="BS15" s="2">
        <v>0</v>
      </c>
      <c r="BT15" s="2">
        <v>0</v>
      </c>
      <c r="BU15" s="2">
        <v>0</v>
      </c>
      <c r="BV15" s="2">
        <v>0</v>
      </c>
      <c r="BW15" s="2">
        <f t="shared" si="31"/>
        <v>0.625</v>
      </c>
      <c r="BX15" s="2">
        <f t="shared" si="32"/>
        <v>1</v>
      </c>
      <c r="BY15" s="2">
        <v>1</v>
      </c>
      <c r="BZ15" s="2">
        <v>1</v>
      </c>
      <c r="CA15" s="2">
        <v>1</v>
      </c>
      <c r="CB15" s="2">
        <v>1</v>
      </c>
      <c r="CC15" s="2">
        <f t="shared" si="33"/>
        <v>0.25</v>
      </c>
      <c r="CD15" s="2">
        <f t="shared" si="34"/>
        <v>0</v>
      </c>
      <c r="CE15" s="2">
        <v>0</v>
      </c>
      <c r="CF15" s="2">
        <v>0</v>
      </c>
      <c r="CG15" s="2">
        <f t="shared" si="35"/>
        <v>0</v>
      </c>
      <c r="CH15" s="2">
        <v>0</v>
      </c>
      <c r="CI15" s="2">
        <v>0</v>
      </c>
      <c r="CJ15" s="2">
        <v>0</v>
      </c>
      <c r="CK15" s="2">
        <v>1</v>
      </c>
    </row>
    <row r="16" spans="1:89" x14ac:dyDescent="0.2">
      <c r="A16" s="1">
        <v>13</v>
      </c>
      <c r="B16" s="1" t="s">
        <v>214</v>
      </c>
      <c r="C16" s="1" t="s">
        <v>188</v>
      </c>
      <c r="D16" s="1" t="s">
        <v>215</v>
      </c>
      <c r="E16" s="1" t="s">
        <v>190</v>
      </c>
      <c r="F16" s="1" t="s">
        <v>190</v>
      </c>
      <c r="G16" s="2">
        <f t="shared" si="3"/>
        <v>0.65215773809523803</v>
      </c>
      <c r="H16" s="2">
        <f t="shared" si="4"/>
        <v>0.43452380952380953</v>
      </c>
      <c r="I16" s="2">
        <f t="shared" si="5"/>
        <v>0.86979166666666663</v>
      </c>
      <c r="J16" s="2">
        <f t="shared" si="6"/>
        <v>0.9107142857142857</v>
      </c>
      <c r="K16" s="2">
        <f t="shared" si="7"/>
        <v>0.8214285714285714</v>
      </c>
      <c r="L16" s="2">
        <f t="shared" si="8"/>
        <v>0.8214285714285714</v>
      </c>
      <c r="M16" s="2">
        <v>1</v>
      </c>
      <c r="N16" s="2">
        <v>1</v>
      </c>
      <c r="O16" s="2">
        <f t="shared" si="9"/>
        <v>0.75</v>
      </c>
      <c r="P16" s="2">
        <v>0.25</v>
      </c>
      <c r="Q16" s="2">
        <v>0.5</v>
      </c>
      <c r="R16" s="2">
        <f t="shared" si="10"/>
        <v>0</v>
      </c>
      <c r="S16" s="2">
        <v>0</v>
      </c>
      <c r="T16" s="2">
        <v>0</v>
      </c>
      <c r="U16" s="2">
        <v>1</v>
      </c>
      <c r="V16" s="2">
        <v>1</v>
      </c>
      <c r="W16" s="2">
        <v>1</v>
      </c>
      <c r="X16" s="2">
        <f t="shared" si="11"/>
        <v>1</v>
      </c>
      <c r="Y16" s="2">
        <f t="shared" si="12"/>
        <v>1</v>
      </c>
      <c r="Z16" s="2">
        <f t="shared" si="13"/>
        <v>1</v>
      </c>
      <c r="AA16" s="2">
        <v>0.25</v>
      </c>
      <c r="AB16" s="2">
        <v>0.75</v>
      </c>
      <c r="AC16" s="2">
        <f t="shared" si="14"/>
        <v>1</v>
      </c>
      <c r="AD16" s="2">
        <v>0.5</v>
      </c>
      <c r="AE16" s="2">
        <v>0.5</v>
      </c>
      <c r="AF16" s="2">
        <f t="shared" si="15"/>
        <v>1</v>
      </c>
      <c r="AG16" s="2">
        <v>0.5</v>
      </c>
      <c r="AH16" s="2">
        <v>0.5</v>
      </c>
      <c r="AI16" s="2">
        <f t="shared" si="16"/>
        <v>0.75</v>
      </c>
      <c r="AJ16" s="2">
        <f t="shared" si="17"/>
        <v>0.5</v>
      </c>
      <c r="AK16" s="2">
        <f t="shared" si="18"/>
        <v>0.5</v>
      </c>
      <c r="AL16" s="2">
        <f t="shared" si="19"/>
        <v>1</v>
      </c>
      <c r="AM16" s="2">
        <v>0.5</v>
      </c>
      <c r="AN16" s="2">
        <v>0.5</v>
      </c>
      <c r="AO16" s="2">
        <v>0</v>
      </c>
      <c r="AP16" s="2">
        <f t="shared" si="20"/>
        <v>1</v>
      </c>
      <c r="AQ16" s="2">
        <f t="shared" si="21"/>
        <v>1</v>
      </c>
      <c r="AR16" s="2">
        <v>1</v>
      </c>
      <c r="AS16" s="2">
        <v>1</v>
      </c>
      <c r="AT16" s="2">
        <v>1</v>
      </c>
      <c r="AU16" s="2">
        <v>1</v>
      </c>
      <c r="AV16" s="2">
        <f t="shared" si="22"/>
        <v>0.33333333333333331</v>
      </c>
      <c r="AW16" s="2">
        <f t="shared" si="23"/>
        <v>0</v>
      </c>
      <c r="AX16" s="2">
        <f t="shared" si="24"/>
        <v>0</v>
      </c>
      <c r="AY16" s="2">
        <v>0</v>
      </c>
      <c r="AZ16" s="2">
        <v>0</v>
      </c>
      <c r="BA16" s="2">
        <v>0</v>
      </c>
      <c r="BB16" s="2">
        <f t="shared" si="25"/>
        <v>0.66666666666666663</v>
      </c>
      <c r="BC16" s="2">
        <f t="shared" si="26"/>
        <v>0.66666666666666663</v>
      </c>
      <c r="BD16" s="2">
        <v>1</v>
      </c>
      <c r="BE16" s="2">
        <v>0</v>
      </c>
      <c r="BF16" s="2">
        <v>1</v>
      </c>
      <c r="BG16" s="2">
        <f t="shared" si="27"/>
        <v>0.61458333333333326</v>
      </c>
      <c r="BH16" s="2">
        <f t="shared" si="28"/>
        <v>0.41666666666666663</v>
      </c>
      <c r="BI16" s="2">
        <f t="shared" si="29"/>
        <v>0.66666666666666663</v>
      </c>
      <c r="BJ16" s="2">
        <v>0</v>
      </c>
      <c r="BK16" s="2">
        <v>1</v>
      </c>
      <c r="BL16" s="2">
        <v>1</v>
      </c>
      <c r="BM16" s="2">
        <v>1</v>
      </c>
      <c r="BN16" s="2">
        <v>0</v>
      </c>
      <c r="BO16" s="2">
        <v>1</v>
      </c>
      <c r="BP16" s="2">
        <f t="shared" si="30"/>
        <v>0.16666666666666666</v>
      </c>
      <c r="BQ16" s="2">
        <v>0</v>
      </c>
      <c r="BR16" s="2">
        <v>0</v>
      </c>
      <c r="BS16" s="2">
        <v>0</v>
      </c>
      <c r="BT16" s="2">
        <v>1</v>
      </c>
      <c r="BU16" s="2">
        <v>0</v>
      </c>
      <c r="BV16" s="2">
        <v>0</v>
      </c>
      <c r="BW16" s="2">
        <f t="shared" si="31"/>
        <v>0.8125</v>
      </c>
      <c r="BX16" s="2">
        <f t="shared" si="32"/>
        <v>1</v>
      </c>
      <c r="BY16" s="2">
        <v>1</v>
      </c>
      <c r="BZ16" s="2">
        <v>1</v>
      </c>
      <c r="CA16" s="2">
        <v>1</v>
      </c>
      <c r="CB16" s="2">
        <v>1</v>
      </c>
      <c r="CC16" s="2">
        <f t="shared" si="33"/>
        <v>0.625</v>
      </c>
      <c r="CD16" s="2">
        <f t="shared" si="34"/>
        <v>1</v>
      </c>
      <c r="CE16" s="2">
        <v>0.5</v>
      </c>
      <c r="CF16" s="2">
        <v>0.5</v>
      </c>
      <c r="CG16" s="2">
        <f t="shared" si="35"/>
        <v>0.5</v>
      </c>
      <c r="CH16" s="2">
        <v>0.5</v>
      </c>
      <c r="CI16" s="2">
        <v>0</v>
      </c>
      <c r="CJ16" s="2">
        <v>0</v>
      </c>
      <c r="CK16" s="2">
        <v>1</v>
      </c>
    </row>
    <row r="17" spans="1:89" x14ac:dyDescent="0.2">
      <c r="A17" s="1">
        <v>50</v>
      </c>
      <c r="B17" s="1" t="s">
        <v>274</v>
      </c>
      <c r="C17" s="1" t="s">
        <v>260</v>
      </c>
      <c r="D17" s="1" t="s">
        <v>215</v>
      </c>
      <c r="E17" s="1" t="s">
        <v>190</v>
      </c>
      <c r="F17" s="1" t="s">
        <v>190</v>
      </c>
      <c r="G17" s="2">
        <f t="shared" si="3"/>
        <v>0.6495535714285714</v>
      </c>
      <c r="H17" s="2">
        <f t="shared" si="4"/>
        <v>0.51785714285714279</v>
      </c>
      <c r="I17" s="2">
        <f t="shared" si="5"/>
        <v>0.78125</v>
      </c>
      <c r="J17" s="2">
        <f t="shared" si="6"/>
        <v>0.86904761904761907</v>
      </c>
      <c r="K17" s="2">
        <f t="shared" si="7"/>
        <v>0.8214285714285714</v>
      </c>
      <c r="L17" s="2">
        <f t="shared" si="8"/>
        <v>0.8214285714285714</v>
      </c>
      <c r="M17" s="2">
        <v>1</v>
      </c>
      <c r="N17" s="2">
        <v>1</v>
      </c>
      <c r="O17" s="2">
        <f t="shared" si="9"/>
        <v>0.75</v>
      </c>
      <c r="P17" s="2">
        <v>0.25</v>
      </c>
      <c r="Q17" s="2">
        <v>0.5</v>
      </c>
      <c r="R17" s="2">
        <f t="shared" si="10"/>
        <v>0</v>
      </c>
      <c r="S17" s="2">
        <v>0</v>
      </c>
      <c r="T17" s="2">
        <v>0</v>
      </c>
      <c r="U17" s="2">
        <v>1</v>
      </c>
      <c r="V17" s="2">
        <v>1</v>
      </c>
      <c r="W17" s="2">
        <v>1</v>
      </c>
      <c r="X17" s="2">
        <f t="shared" si="11"/>
        <v>0.91666666666666663</v>
      </c>
      <c r="Y17" s="2">
        <f t="shared" si="12"/>
        <v>0.91666666666666663</v>
      </c>
      <c r="Z17" s="2">
        <f t="shared" si="13"/>
        <v>0.75</v>
      </c>
      <c r="AA17" s="2">
        <v>0.25</v>
      </c>
      <c r="AB17" s="2">
        <v>0.5</v>
      </c>
      <c r="AC17" s="2">
        <f t="shared" si="14"/>
        <v>1</v>
      </c>
      <c r="AD17" s="2">
        <v>0.5</v>
      </c>
      <c r="AE17" s="2">
        <v>0.5</v>
      </c>
      <c r="AF17" s="2">
        <f t="shared" si="15"/>
        <v>1</v>
      </c>
      <c r="AG17" s="2">
        <v>0.5</v>
      </c>
      <c r="AH17" s="2">
        <v>0.5</v>
      </c>
      <c r="AI17" s="2">
        <f t="shared" si="16"/>
        <v>0.875</v>
      </c>
      <c r="AJ17" s="2">
        <f t="shared" si="17"/>
        <v>0.75</v>
      </c>
      <c r="AK17" s="2">
        <f t="shared" si="18"/>
        <v>0.75</v>
      </c>
      <c r="AL17" s="2">
        <f t="shared" si="19"/>
        <v>0.5</v>
      </c>
      <c r="AM17" s="2">
        <v>0.5</v>
      </c>
      <c r="AN17" s="2">
        <v>0</v>
      </c>
      <c r="AO17" s="2">
        <v>1</v>
      </c>
      <c r="AP17" s="2">
        <f t="shared" si="20"/>
        <v>1</v>
      </c>
      <c r="AQ17" s="2">
        <f t="shared" si="21"/>
        <v>1</v>
      </c>
      <c r="AR17" s="2">
        <v>1</v>
      </c>
      <c r="AS17" s="2">
        <v>1</v>
      </c>
      <c r="AT17" s="2">
        <v>1</v>
      </c>
      <c r="AU17" s="2">
        <v>1</v>
      </c>
      <c r="AV17" s="2">
        <f t="shared" si="22"/>
        <v>0.16666666666666666</v>
      </c>
      <c r="AW17" s="2">
        <f t="shared" si="23"/>
        <v>0</v>
      </c>
      <c r="AX17" s="2">
        <f t="shared" si="24"/>
        <v>0</v>
      </c>
      <c r="AY17" s="2">
        <v>0</v>
      </c>
      <c r="AZ17" s="2">
        <v>0</v>
      </c>
      <c r="BA17" s="2">
        <v>0</v>
      </c>
      <c r="BB17" s="2">
        <f t="shared" si="25"/>
        <v>0.33333333333333331</v>
      </c>
      <c r="BC17" s="2">
        <f t="shared" si="26"/>
        <v>0.33333333333333331</v>
      </c>
      <c r="BD17" s="2">
        <v>1</v>
      </c>
      <c r="BE17" s="2">
        <v>0</v>
      </c>
      <c r="BF17" s="2">
        <v>0</v>
      </c>
      <c r="BG17" s="2">
        <f t="shared" si="27"/>
        <v>0.6875</v>
      </c>
      <c r="BH17" s="2">
        <f t="shared" si="28"/>
        <v>0.5</v>
      </c>
      <c r="BI17" s="2">
        <f t="shared" si="29"/>
        <v>0.83333333333333337</v>
      </c>
      <c r="BJ17" s="2">
        <v>0</v>
      </c>
      <c r="BK17" s="2">
        <v>1</v>
      </c>
      <c r="BL17" s="2">
        <v>1</v>
      </c>
      <c r="BM17" s="2">
        <v>1</v>
      </c>
      <c r="BN17" s="2">
        <v>1</v>
      </c>
      <c r="BO17" s="2">
        <v>1</v>
      </c>
      <c r="BP17" s="2">
        <f t="shared" si="30"/>
        <v>0.16666666666666666</v>
      </c>
      <c r="BQ17" s="2">
        <v>0</v>
      </c>
      <c r="BR17" s="2">
        <v>1</v>
      </c>
      <c r="BS17" s="2">
        <v>0</v>
      </c>
      <c r="BT17" s="2">
        <v>0</v>
      </c>
      <c r="BU17" s="2">
        <v>0</v>
      </c>
      <c r="BV17" s="2">
        <v>0</v>
      </c>
      <c r="BW17" s="2">
        <f t="shared" si="31"/>
        <v>0.875</v>
      </c>
      <c r="BX17" s="2">
        <f t="shared" si="32"/>
        <v>1</v>
      </c>
      <c r="BY17" s="2">
        <v>1</v>
      </c>
      <c r="BZ17" s="2">
        <v>1</v>
      </c>
      <c r="CA17" s="2">
        <v>1</v>
      </c>
      <c r="CB17" s="2">
        <v>1</v>
      </c>
      <c r="CC17" s="2">
        <f t="shared" si="33"/>
        <v>0.75</v>
      </c>
      <c r="CD17" s="2">
        <f t="shared" si="34"/>
        <v>0</v>
      </c>
      <c r="CE17" s="2">
        <v>0</v>
      </c>
      <c r="CF17" s="2">
        <v>0</v>
      </c>
      <c r="CG17" s="2">
        <f t="shared" si="35"/>
        <v>1</v>
      </c>
      <c r="CH17" s="2">
        <v>0.5</v>
      </c>
      <c r="CI17" s="2">
        <v>0.5</v>
      </c>
      <c r="CJ17" s="2">
        <v>1</v>
      </c>
      <c r="CK17" s="2">
        <v>1</v>
      </c>
    </row>
    <row r="18" spans="1:89" x14ac:dyDescent="0.2">
      <c r="A18" s="1">
        <v>90</v>
      </c>
      <c r="B18" s="1" t="s">
        <v>314</v>
      </c>
      <c r="C18" s="1" t="s">
        <v>305</v>
      </c>
      <c r="D18" s="1" t="s">
        <v>215</v>
      </c>
      <c r="E18" s="1" t="s">
        <v>190</v>
      </c>
      <c r="F18" s="1" t="s">
        <v>190</v>
      </c>
      <c r="G18" s="2">
        <f t="shared" si="3"/>
        <v>0.6450892857142857</v>
      </c>
      <c r="H18" s="2">
        <f t="shared" si="4"/>
        <v>0.5089285714285714</v>
      </c>
      <c r="I18" s="2">
        <f t="shared" si="5"/>
        <v>0.78125</v>
      </c>
      <c r="J18" s="2">
        <f t="shared" si="6"/>
        <v>0.80952380952380953</v>
      </c>
      <c r="K18" s="2">
        <f t="shared" si="7"/>
        <v>0.7857142857142857</v>
      </c>
      <c r="L18" s="2">
        <f t="shared" si="8"/>
        <v>0.7857142857142857</v>
      </c>
      <c r="M18" s="2">
        <v>1</v>
      </c>
      <c r="N18" s="2">
        <v>1</v>
      </c>
      <c r="O18" s="2">
        <f t="shared" si="9"/>
        <v>0.5</v>
      </c>
      <c r="P18" s="2">
        <v>0.25</v>
      </c>
      <c r="Q18" s="2">
        <v>0.25</v>
      </c>
      <c r="R18" s="2">
        <f t="shared" si="10"/>
        <v>0</v>
      </c>
      <c r="S18" s="2">
        <v>0</v>
      </c>
      <c r="T18" s="2">
        <v>0</v>
      </c>
      <c r="U18" s="2">
        <v>1</v>
      </c>
      <c r="V18" s="2">
        <v>1</v>
      </c>
      <c r="W18" s="2">
        <v>1</v>
      </c>
      <c r="X18" s="2">
        <f t="shared" si="11"/>
        <v>0.83333333333333337</v>
      </c>
      <c r="Y18" s="2">
        <f t="shared" si="12"/>
        <v>0.83333333333333337</v>
      </c>
      <c r="Z18" s="2">
        <f t="shared" si="13"/>
        <v>1</v>
      </c>
      <c r="AA18" s="2">
        <v>0.25</v>
      </c>
      <c r="AB18" s="2">
        <v>0.75</v>
      </c>
      <c r="AC18" s="2">
        <f t="shared" si="14"/>
        <v>0.5</v>
      </c>
      <c r="AD18" s="2">
        <v>0.5</v>
      </c>
      <c r="AE18" s="2">
        <v>0</v>
      </c>
      <c r="AF18" s="2">
        <f t="shared" si="15"/>
        <v>1</v>
      </c>
      <c r="AG18" s="2">
        <v>0.5</v>
      </c>
      <c r="AH18" s="2">
        <v>0.5</v>
      </c>
      <c r="AI18" s="2">
        <f t="shared" si="16"/>
        <v>0.75</v>
      </c>
      <c r="AJ18" s="2">
        <f t="shared" si="17"/>
        <v>0.5</v>
      </c>
      <c r="AK18" s="2">
        <f t="shared" si="18"/>
        <v>0.5</v>
      </c>
      <c r="AL18" s="2">
        <f t="shared" si="19"/>
        <v>0</v>
      </c>
      <c r="AM18" s="2">
        <v>0</v>
      </c>
      <c r="AN18" s="2">
        <v>0</v>
      </c>
      <c r="AO18" s="2">
        <v>1</v>
      </c>
      <c r="AP18" s="2">
        <f t="shared" si="20"/>
        <v>1</v>
      </c>
      <c r="AQ18" s="2">
        <f t="shared" si="21"/>
        <v>1</v>
      </c>
      <c r="AR18" s="2">
        <v>1</v>
      </c>
      <c r="AS18" s="2">
        <v>1</v>
      </c>
      <c r="AT18" s="2">
        <v>1</v>
      </c>
      <c r="AU18" s="2">
        <v>1</v>
      </c>
      <c r="AV18" s="2">
        <f t="shared" si="22"/>
        <v>0.33333333333333331</v>
      </c>
      <c r="AW18" s="2">
        <f t="shared" si="23"/>
        <v>0</v>
      </c>
      <c r="AX18" s="2">
        <f t="shared" si="24"/>
        <v>0</v>
      </c>
      <c r="AY18" s="2">
        <v>0</v>
      </c>
      <c r="AZ18" s="2">
        <v>0</v>
      </c>
      <c r="BA18" s="2">
        <v>0</v>
      </c>
      <c r="BB18" s="2">
        <f t="shared" si="25"/>
        <v>0.66666666666666663</v>
      </c>
      <c r="BC18" s="2">
        <f t="shared" si="26"/>
        <v>0.66666666666666663</v>
      </c>
      <c r="BD18" s="2">
        <v>1</v>
      </c>
      <c r="BE18" s="2">
        <v>0</v>
      </c>
      <c r="BF18" s="2">
        <v>1</v>
      </c>
      <c r="BG18" s="2">
        <f t="shared" si="27"/>
        <v>0.6875</v>
      </c>
      <c r="BH18" s="2">
        <f t="shared" si="28"/>
        <v>0.75</v>
      </c>
      <c r="BI18" s="2">
        <f t="shared" si="29"/>
        <v>0.66666666666666663</v>
      </c>
      <c r="BJ18" s="2">
        <v>0</v>
      </c>
      <c r="BK18" s="2">
        <v>1</v>
      </c>
      <c r="BL18" s="2">
        <v>1</v>
      </c>
      <c r="BM18" s="2">
        <v>1</v>
      </c>
      <c r="BN18" s="2">
        <v>0</v>
      </c>
      <c r="BO18" s="2">
        <v>1</v>
      </c>
      <c r="BP18" s="2">
        <f t="shared" si="30"/>
        <v>0.83333333333333337</v>
      </c>
      <c r="BQ18" s="2">
        <v>1</v>
      </c>
      <c r="BR18" s="2">
        <v>1</v>
      </c>
      <c r="BS18" s="2">
        <v>1</v>
      </c>
      <c r="BT18" s="2">
        <v>0</v>
      </c>
      <c r="BU18" s="2">
        <v>1</v>
      </c>
      <c r="BV18" s="2">
        <v>1</v>
      </c>
      <c r="BW18" s="2">
        <f t="shared" si="31"/>
        <v>0.625</v>
      </c>
      <c r="BX18" s="2">
        <f t="shared" si="32"/>
        <v>1</v>
      </c>
      <c r="BY18" s="2">
        <v>1</v>
      </c>
      <c r="BZ18" s="2">
        <v>1</v>
      </c>
      <c r="CA18" s="2">
        <v>1</v>
      </c>
      <c r="CB18" s="2">
        <v>1</v>
      </c>
      <c r="CC18" s="2">
        <f t="shared" si="33"/>
        <v>0.25</v>
      </c>
      <c r="CD18" s="2">
        <f t="shared" si="34"/>
        <v>0</v>
      </c>
      <c r="CE18" s="2">
        <v>0</v>
      </c>
      <c r="CF18" s="2">
        <v>0</v>
      </c>
      <c r="CG18" s="2">
        <f t="shared" si="35"/>
        <v>0</v>
      </c>
      <c r="CH18" s="2">
        <v>0</v>
      </c>
      <c r="CI18" s="2">
        <v>0</v>
      </c>
      <c r="CJ18" s="2">
        <v>0</v>
      </c>
      <c r="CK18" s="2">
        <v>1</v>
      </c>
    </row>
    <row r="19" spans="1:89" x14ac:dyDescent="0.2">
      <c r="A19" s="1">
        <v>36</v>
      </c>
      <c r="B19" s="1" t="s">
        <v>256</v>
      </c>
      <c r="C19" s="1" t="s">
        <v>253</v>
      </c>
      <c r="D19" s="1" t="s">
        <v>257</v>
      </c>
      <c r="E19" s="1" t="s">
        <v>190</v>
      </c>
      <c r="F19" s="1" t="s">
        <v>190</v>
      </c>
      <c r="G19" s="2">
        <f t="shared" si="3"/>
        <v>0.63653273809523814</v>
      </c>
      <c r="H19" s="2">
        <f t="shared" si="4"/>
        <v>0.74702380952380942</v>
      </c>
      <c r="I19" s="2">
        <f t="shared" si="5"/>
        <v>0.52604166666666663</v>
      </c>
      <c r="J19" s="2">
        <f t="shared" si="6"/>
        <v>0.86904761904761907</v>
      </c>
      <c r="K19" s="2">
        <f t="shared" si="7"/>
        <v>0.8214285714285714</v>
      </c>
      <c r="L19" s="2">
        <f t="shared" si="8"/>
        <v>0.8214285714285714</v>
      </c>
      <c r="M19" s="2">
        <v>1</v>
      </c>
      <c r="N19" s="2">
        <v>1</v>
      </c>
      <c r="O19" s="2">
        <f t="shared" si="9"/>
        <v>0.75</v>
      </c>
      <c r="P19" s="2">
        <v>0.25</v>
      </c>
      <c r="Q19" s="2">
        <v>0.5</v>
      </c>
      <c r="R19" s="2">
        <f t="shared" si="10"/>
        <v>0</v>
      </c>
      <c r="S19" s="2">
        <v>0</v>
      </c>
      <c r="T19" s="2">
        <v>0</v>
      </c>
      <c r="U19" s="2">
        <v>1</v>
      </c>
      <c r="V19" s="2">
        <v>1</v>
      </c>
      <c r="W19" s="2">
        <v>1</v>
      </c>
      <c r="X19" s="2">
        <f t="shared" si="11"/>
        <v>0.91666666666666663</v>
      </c>
      <c r="Y19" s="2">
        <f t="shared" si="12"/>
        <v>0.91666666666666663</v>
      </c>
      <c r="Z19" s="2">
        <f t="shared" si="13"/>
        <v>0.75</v>
      </c>
      <c r="AA19" s="2">
        <v>0.25</v>
      </c>
      <c r="AB19" s="2">
        <v>0.5</v>
      </c>
      <c r="AC19" s="2">
        <f t="shared" si="14"/>
        <v>1</v>
      </c>
      <c r="AD19" s="2">
        <v>0.5</v>
      </c>
      <c r="AE19" s="2">
        <v>0.5</v>
      </c>
      <c r="AF19" s="2">
        <f t="shared" si="15"/>
        <v>1</v>
      </c>
      <c r="AG19" s="2">
        <v>0.5</v>
      </c>
      <c r="AH19" s="2">
        <v>0.5</v>
      </c>
      <c r="AI19" s="2">
        <f t="shared" si="16"/>
        <v>0.5</v>
      </c>
      <c r="AJ19" s="2">
        <f t="shared" si="17"/>
        <v>0.5</v>
      </c>
      <c r="AK19" s="2">
        <f t="shared" si="18"/>
        <v>0.5</v>
      </c>
      <c r="AL19" s="2">
        <f t="shared" si="19"/>
        <v>1</v>
      </c>
      <c r="AM19" s="2">
        <v>0.5</v>
      </c>
      <c r="AN19" s="2">
        <v>0.5</v>
      </c>
      <c r="AO19" s="2">
        <v>0</v>
      </c>
      <c r="AP19" s="2">
        <f t="shared" si="20"/>
        <v>0.5</v>
      </c>
      <c r="AQ19" s="2">
        <f t="shared" si="21"/>
        <v>0.5</v>
      </c>
      <c r="AR19" s="2">
        <v>1</v>
      </c>
      <c r="AS19" s="2">
        <v>0</v>
      </c>
      <c r="AT19" s="2">
        <v>1</v>
      </c>
      <c r="AU19" s="2">
        <v>0</v>
      </c>
      <c r="AV19" s="2">
        <f t="shared" si="22"/>
        <v>0.5</v>
      </c>
      <c r="AW19" s="2">
        <f t="shared" si="23"/>
        <v>1</v>
      </c>
      <c r="AX19" s="2">
        <f t="shared" si="24"/>
        <v>1</v>
      </c>
      <c r="AY19" s="2">
        <v>1</v>
      </c>
      <c r="AZ19" s="2">
        <v>1</v>
      </c>
      <c r="BA19" s="2">
        <v>1</v>
      </c>
      <c r="BB19" s="2">
        <f t="shared" si="25"/>
        <v>0</v>
      </c>
      <c r="BC19" s="2">
        <f t="shared" si="26"/>
        <v>0</v>
      </c>
      <c r="BD19" s="2">
        <v>0</v>
      </c>
      <c r="BE19" s="2">
        <v>0</v>
      </c>
      <c r="BF19" s="2">
        <v>0</v>
      </c>
      <c r="BG19" s="2">
        <f t="shared" si="27"/>
        <v>0.67708333333333326</v>
      </c>
      <c r="BH19" s="2">
        <f t="shared" si="28"/>
        <v>0.66666666666666663</v>
      </c>
      <c r="BI19" s="2">
        <f t="shared" si="29"/>
        <v>0.66666666666666663</v>
      </c>
      <c r="BJ19" s="2">
        <v>0</v>
      </c>
      <c r="BK19" s="2">
        <v>1</v>
      </c>
      <c r="BL19" s="2">
        <v>1</v>
      </c>
      <c r="BM19" s="2">
        <v>1</v>
      </c>
      <c r="BN19" s="2">
        <v>0</v>
      </c>
      <c r="BO19" s="2">
        <v>1</v>
      </c>
      <c r="BP19" s="2">
        <f t="shared" si="30"/>
        <v>0.66666666666666663</v>
      </c>
      <c r="BQ19" s="2">
        <v>1</v>
      </c>
      <c r="BR19" s="2">
        <v>0</v>
      </c>
      <c r="BS19" s="2">
        <v>1</v>
      </c>
      <c r="BT19" s="2">
        <v>1</v>
      </c>
      <c r="BU19" s="2">
        <v>1</v>
      </c>
      <c r="BV19" s="2">
        <v>0</v>
      </c>
      <c r="BW19" s="2">
        <f t="shared" si="31"/>
        <v>0.6875</v>
      </c>
      <c r="BX19" s="2">
        <f t="shared" si="32"/>
        <v>1</v>
      </c>
      <c r="BY19" s="2">
        <v>1</v>
      </c>
      <c r="BZ19" s="2">
        <v>1</v>
      </c>
      <c r="CA19" s="2">
        <v>1</v>
      </c>
      <c r="CB19" s="2">
        <v>1</v>
      </c>
      <c r="CC19" s="2">
        <f t="shared" si="33"/>
        <v>0.375</v>
      </c>
      <c r="CD19" s="2">
        <f t="shared" si="34"/>
        <v>1</v>
      </c>
      <c r="CE19" s="2">
        <v>0.5</v>
      </c>
      <c r="CF19" s="2">
        <v>0.5</v>
      </c>
      <c r="CG19" s="2">
        <f t="shared" si="35"/>
        <v>0.5</v>
      </c>
      <c r="CH19" s="2">
        <v>0.5</v>
      </c>
      <c r="CI19" s="2">
        <v>0</v>
      </c>
      <c r="CJ19" s="2">
        <v>0</v>
      </c>
      <c r="CK19" s="2">
        <v>0</v>
      </c>
    </row>
    <row r="20" spans="1:89" x14ac:dyDescent="0.2">
      <c r="A20" s="1">
        <v>147</v>
      </c>
      <c r="B20" s="1" t="s">
        <v>371</v>
      </c>
      <c r="C20" s="1" t="s">
        <v>349</v>
      </c>
      <c r="D20" s="1" t="s">
        <v>231</v>
      </c>
      <c r="E20" s="1" t="s">
        <v>190</v>
      </c>
      <c r="F20" s="1" t="s">
        <v>190</v>
      </c>
      <c r="G20" s="2">
        <f t="shared" si="3"/>
        <v>0.62872023809523803</v>
      </c>
      <c r="H20" s="2">
        <f t="shared" si="4"/>
        <v>0.47619047619047616</v>
      </c>
      <c r="I20" s="2">
        <f t="shared" si="5"/>
        <v>0.78125</v>
      </c>
      <c r="J20" s="2">
        <f t="shared" si="6"/>
        <v>0.7857142857142857</v>
      </c>
      <c r="K20" s="2">
        <f t="shared" si="7"/>
        <v>0.5714285714285714</v>
      </c>
      <c r="L20" s="2">
        <f t="shared" si="8"/>
        <v>0.5714285714285714</v>
      </c>
      <c r="M20" s="2">
        <v>1</v>
      </c>
      <c r="N20" s="2">
        <v>1</v>
      </c>
      <c r="O20" s="2">
        <f t="shared" si="9"/>
        <v>0</v>
      </c>
      <c r="P20" s="2">
        <v>0</v>
      </c>
      <c r="Q20" s="2">
        <v>0</v>
      </c>
      <c r="R20" s="2">
        <f t="shared" si="10"/>
        <v>1</v>
      </c>
      <c r="S20" s="2">
        <v>0.25</v>
      </c>
      <c r="T20" s="2">
        <v>0.75</v>
      </c>
      <c r="U20" s="2">
        <v>0</v>
      </c>
      <c r="V20" s="2">
        <v>0</v>
      </c>
      <c r="W20" s="2">
        <v>1</v>
      </c>
      <c r="X20" s="2">
        <f t="shared" si="11"/>
        <v>1</v>
      </c>
      <c r="Y20" s="2">
        <f t="shared" si="12"/>
        <v>1</v>
      </c>
      <c r="Z20" s="2">
        <f t="shared" si="13"/>
        <v>1</v>
      </c>
      <c r="AA20" s="2">
        <v>0.25</v>
      </c>
      <c r="AB20" s="2">
        <v>0.75</v>
      </c>
      <c r="AC20" s="2">
        <f t="shared" si="14"/>
        <v>1</v>
      </c>
      <c r="AD20" s="2">
        <v>0.5</v>
      </c>
      <c r="AE20" s="2">
        <v>0.5</v>
      </c>
      <c r="AF20" s="2">
        <f t="shared" si="15"/>
        <v>1</v>
      </c>
      <c r="AG20" s="2">
        <v>0.5</v>
      </c>
      <c r="AH20" s="2">
        <v>0.5</v>
      </c>
      <c r="AI20" s="2">
        <f t="shared" si="16"/>
        <v>0.5</v>
      </c>
      <c r="AJ20" s="2">
        <f t="shared" si="17"/>
        <v>0.5</v>
      </c>
      <c r="AK20" s="2">
        <f t="shared" si="18"/>
        <v>0.5</v>
      </c>
      <c r="AL20" s="2">
        <f t="shared" si="19"/>
        <v>1</v>
      </c>
      <c r="AM20" s="2">
        <v>0.5</v>
      </c>
      <c r="AN20" s="2">
        <v>0.5</v>
      </c>
      <c r="AO20" s="2">
        <v>0</v>
      </c>
      <c r="AP20" s="2">
        <f t="shared" si="20"/>
        <v>0.5</v>
      </c>
      <c r="AQ20" s="2">
        <f t="shared" si="21"/>
        <v>0.5</v>
      </c>
      <c r="AR20" s="2">
        <v>1</v>
      </c>
      <c r="AS20" s="2">
        <v>0</v>
      </c>
      <c r="AT20" s="2">
        <v>1</v>
      </c>
      <c r="AU20" s="2">
        <v>0</v>
      </c>
      <c r="AV20" s="2">
        <f t="shared" si="22"/>
        <v>0.5</v>
      </c>
      <c r="AW20" s="2">
        <f t="shared" si="23"/>
        <v>0</v>
      </c>
      <c r="AX20" s="2">
        <f t="shared" si="24"/>
        <v>0</v>
      </c>
      <c r="AY20" s="2">
        <v>0</v>
      </c>
      <c r="AZ20" s="2">
        <v>0</v>
      </c>
      <c r="BA20" s="2">
        <v>0</v>
      </c>
      <c r="BB20" s="2">
        <f t="shared" si="25"/>
        <v>1</v>
      </c>
      <c r="BC20" s="2">
        <f t="shared" si="26"/>
        <v>1</v>
      </c>
      <c r="BD20" s="2">
        <v>1</v>
      </c>
      <c r="BE20" s="2">
        <v>1</v>
      </c>
      <c r="BF20" s="2">
        <v>1</v>
      </c>
      <c r="BG20" s="2">
        <f t="shared" si="27"/>
        <v>0.72916666666666663</v>
      </c>
      <c r="BH20" s="2">
        <f t="shared" si="28"/>
        <v>0.83333333333333326</v>
      </c>
      <c r="BI20" s="2">
        <f t="shared" si="29"/>
        <v>1</v>
      </c>
      <c r="BJ20" s="2">
        <v>1</v>
      </c>
      <c r="BK20" s="2">
        <v>1</v>
      </c>
      <c r="BL20" s="2">
        <v>1</v>
      </c>
      <c r="BM20" s="2">
        <v>1</v>
      </c>
      <c r="BN20" s="2">
        <v>1</v>
      </c>
      <c r="BO20" s="2">
        <v>1</v>
      </c>
      <c r="BP20" s="2">
        <f t="shared" si="30"/>
        <v>0.66666666666666663</v>
      </c>
      <c r="BQ20" s="2">
        <v>1</v>
      </c>
      <c r="BR20" s="2">
        <v>1</v>
      </c>
      <c r="BS20" s="2">
        <v>0</v>
      </c>
      <c r="BT20" s="2">
        <v>1</v>
      </c>
      <c r="BU20" s="2">
        <v>1</v>
      </c>
      <c r="BV20" s="2">
        <v>0</v>
      </c>
      <c r="BW20" s="2">
        <f t="shared" si="31"/>
        <v>0.625</v>
      </c>
      <c r="BX20" s="2">
        <f t="shared" si="32"/>
        <v>1</v>
      </c>
      <c r="BY20" s="2">
        <v>1</v>
      </c>
      <c r="BZ20" s="2">
        <v>1</v>
      </c>
      <c r="CA20" s="2">
        <v>1</v>
      </c>
      <c r="CB20" s="2">
        <v>1</v>
      </c>
      <c r="CC20" s="2">
        <f t="shared" si="33"/>
        <v>0.25</v>
      </c>
      <c r="CD20" s="2">
        <f t="shared" si="34"/>
        <v>0</v>
      </c>
      <c r="CE20" s="2">
        <v>0</v>
      </c>
      <c r="CF20" s="2">
        <v>0</v>
      </c>
      <c r="CG20" s="2">
        <f t="shared" si="35"/>
        <v>0</v>
      </c>
      <c r="CH20" s="2">
        <v>0</v>
      </c>
      <c r="CI20" s="2">
        <v>0</v>
      </c>
      <c r="CJ20" s="2">
        <v>0</v>
      </c>
      <c r="CK20" s="2">
        <v>1</v>
      </c>
    </row>
    <row r="21" spans="1:89" x14ac:dyDescent="0.2">
      <c r="A21" s="1">
        <v>187</v>
      </c>
      <c r="B21" s="1" t="s">
        <v>407</v>
      </c>
      <c r="C21" s="1" t="s">
        <v>404</v>
      </c>
      <c r="D21" s="1" t="s">
        <v>205</v>
      </c>
      <c r="E21" s="1" t="s">
        <v>297</v>
      </c>
      <c r="F21" s="1" t="s">
        <v>297</v>
      </c>
      <c r="G21" s="2">
        <f t="shared" si="3"/>
        <v>0.625</v>
      </c>
      <c r="H21" s="2">
        <f t="shared" si="4"/>
        <v>0.52083333333333337</v>
      </c>
      <c r="I21" s="2">
        <f t="shared" si="5"/>
        <v>0.72916666666666663</v>
      </c>
      <c r="J21" s="2">
        <f t="shared" si="6"/>
        <v>1</v>
      </c>
      <c r="K21" s="2">
        <f t="shared" si="7"/>
        <v>1</v>
      </c>
      <c r="L21" s="2">
        <f t="shared" si="8"/>
        <v>1</v>
      </c>
      <c r="M21" s="2">
        <v>1</v>
      </c>
      <c r="N21" s="2">
        <v>1</v>
      </c>
      <c r="O21" s="2">
        <f t="shared" si="9"/>
        <v>1</v>
      </c>
      <c r="P21" s="2">
        <v>0.25</v>
      </c>
      <c r="Q21" s="2">
        <v>0.75</v>
      </c>
      <c r="R21" s="2">
        <f t="shared" si="10"/>
        <v>1</v>
      </c>
      <c r="S21" s="2">
        <v>0.25</v>
      </c>
      <c r="T21" s="2">
        <v>0.75</v>
      </c>
      <c r="U21" s="2">
        <v>1</v>
      </c>
      <c r="V21" s="2">
        <v>1</v>
      </c>
      <c r="W21" s="2">
        <v>1</v>
      </c>
      <c r="X21" s="2">
        <f t="shared" si="11"/>
        <v>1</v>
      </c>
      <c r="Y21" s="2">
        <f t="shared" si="12"/>
        <v>1</v>
      </c>
      <c r="Z21" s="2">
        <f t="shared" si="13"/>
        <v>1</v>
      </c>
      <c r="AA21" s="2">
        <v>0.25</v>
      </c>
      <c r="AB21" s="2">
        <v>0.75</v>
      </c>
      <c r="AC21" s="2">
        <f t="shared" si="14"/>
        <v>1</v>
      </c>
      <c r="AD21" s="2">
        <v>0.5</v>
      </c>
      <c r="AE21" s="2">
        <v>0.5</v>
      </c>
      <c r="AF21" s="2">
        <f t="shared" si="15"/>
        <v>1</v>
      </c>
      <c r="AG21" s="2">
        <v>0.5</v>
      </c>
      <c r="AH21" s="2">
        <v>0.5</v>
      </c>
      <c r="AI21" s="2">
        <f t="shared" si="16"/>
        <v>0.625</v>
      </c>
      <c r="AJ21" s="2">
        <f t="shared" si="17"/>
        <v>0.5</v>
      </c>
      <c r="AK21" s="2">
        <f t="shared" si="18"/>
        <v>0.5</v>
      </c>
      <c r="AL21" s="2">
        <f t="shared" si="19"/>
        <v>0</v>
      </c>
      <c r="AM21" s="2">
        <v>0</v>
      </c>
      <c r="AN21" s="2">
        <v>0</v>
      </c>
      <c r="AO21" s="2">
        <v>1</v>
      </c>
      <c r="AP21" s="2">
        <f t="shared" si="20"/>
        <v>0.75</v>
      </c>
      <c r="AQ21" s="2">
        <f t="shared" si="21"/>
        <v>0.75</v>
      </c>
      <c r="AR21" s="2">
        <v>1</v>
      </c>
      <c r="AS21" s="2">
        <v>1</v>
      </c>
      <c r="AT21" s="2">
        <v>1</v>
      </c>
      <c r="AU21" s="2">
        <v>0</v>
      </c>
      <c r="AV21" s="2">
        <f t="shared" si="22"/>
        <v>0.33333333333333331</v>
      </c>
      <c r="AW21" s="2">
        <f t="shared" si="23"/>
        <v>0</v>
      </c>
      <c r="AX21" s="2">
        <f t="shared" si="24"/>
        <v>0</v>
      </c>
      <c r="AY21" s="2">
        <v>0</v>
      </c>
      <c r="AZ21" s="2">
        <v>0</v>
      </c>
      <c r="BA21" s="2">
        <v>0</v>
      </c>
      <c r="BB21" s="2">
        <f t="shared" si="25"/>
        <v>0.66666666666666663</v>
      </c>
      <c r="BC21" s="2">
        <f t="shared" si="26"/>
        <v>0.66666666666666663</v>
      </c>
      <c r="BD21" s="2">
        <v>1</v>
      </c>
      <c r="BE21" s="2">
        <v>0</v>
      </c>
      <c r="BF21" s="2">
        <v>1</v>
      </c>
      <c r="BG21" s="2">
        <f t="shared" si="27"/>
        <v>0.54166666666666674</v>
      </c>
      <c r="BH21" s="2">
        <f t="shared" si="28"/>
        <v>0.58333333333333337</v>
      </c>
      <c r="BI21" s="2">
        <f t="shared" si="29"/>
        <v>0.83333333333333337</v>
      </c>
      <c r="BJ21" s="2">
        <v>1</v>
      </c>
      <c r="BK21" s="2">
        <v>1</v>
      </c>
      <c r="BL21" s="2">
        <v>1</v>
      </c>
      <c r="BM21" s="2">
        <v>1</v>
      </c>
      <c r="BN21" s="2">
        <v>0</v>
      </c>
      <c r="BO21" s="2">
        <v>1</v>
      </c>
      <c r="BP21" s="2">
        <f t="shared" si="30"/>
        <v>0.33333333333333331</v>
      </c>
      <c r="BQ21" s="2">
        <v>1</v>
      </c>
      <c r="BR21" s="2">
        <v>0</v>
      </c>
      <c r="BS21" s="2">
        <v>0</v>
      </c>
      <c r="BT21" s="2">
        <v>0</v>
      </c>
      <c r="BU21" s="2">
        <v>0</v>
      </c>
      <c r="BV21" s="2">
        <v>1</v>
      </c>
      <c r="BW21" s="2">
        <f t="shared" si="31"/>
        <v>0.5</v>
      </c>
      <c r="BX21" s="2">
        <f t="shared" si="32"/>
        <v>1</v>
      </c>
      <c r="BY21" s="2">
        <v>1</v>
      </c>
      <c r="BZ21" s="2">
        <v>1</v>
      </c>
      <c r="CA21" s="2">
        <v>1</v>
      </c>
      <c r="CB21" s="2">
        <v>1</v>
      </c>
      <c r="CC21" s="2">
        <f t="shared" si="33"/>
        <v>0</v>
      </c>
      <c r="CD21" s="2">
        <f t="shared" si="34"/>
        <v>0</v>
      </c>
      <c r="CE21" s="2">
        <v>0</v>
      </c>
      <c r="CF21" s="2">
        <v>0</v>
      </c>
      <c r="CG21" s="2">
        <f t="shared" si="35"/>
        <v>0</v>
      </c>
      <c r="CH21" s="2">
        <v>0</v>
      </c>
      <c r="CI21" s="2">
        <v>0</v>
      </c>
      <c r="CJ21" s="2">
        <v>0</v>
      </c>
      <c r="CK21" s="2">
        <v>0</v>
      </c>
    </row>
    <row r="22" spans="1:89" x14ac:dyDescent="0.2">
      <c r="A22" s="1">
        <v>6</v>
      </c>
      <c r="B22" s="1" t="s">
        <v>200</v>
      </c>
      <c r="C22" s="1" t="s">
        <v>188</v>
      </c>
      <c r="D22" s="1" t="s">
        <v>201</v>
      </c>
      <c r="E22" s="1" t="s">
        <v>190</v>
      </c>
      <c r="F22" s="1" t="s">
        <v>190</v>
      </c>
      <c r="G22" s="2">
        <f t="shared" si="3"/>
        <v>0.62425595238095233</v>
      </c>
      <c r="H22" s="2">
        <f t="shared" si="4"/>
        <v>0.73809523809523803</v>
      </c>
      <c r="I22" s="2">
        <f t="shared" si="5"/>
        <v>0.51041666666666674</v>
      </c>
      <c r="J22" s="2">
        <f t="shared" si="6"/>
        <v>0.55952380952380953</v>
      </c>
      <c r="K22" s="2">
        <f t="shared" si="7"/>
        <v>0.5357142857142857</v>
      </c>
      <c r="L22" s="2">
        <f t="shared" si="8"/>
        <v>0.5357142857142857</v>
      </c>
      <c r="M22" s="2">
        <v>1</v>
      </c>
      <c r="N22" s="2">
        <v>1</v>
      </c>
      <c r="O22" s="2">
        <f t="shared" si="9"/>
        <v>0.75</v>
      </c>
      <c r="P22" s="2">
        <v>0.25</v>
      </c>
      <c r="Q22" s="2">
        <v>0.5</v>
      </c>
      <c r="R22" s="2">
        <f t="shared" si="10"/>
        <v>0</v>
      </c>
      <c r="S22" s="2">
        <v>0</v>
      </c>
      <c r="T22" s="2">
        <v>0</v>
      </c>
      <c r="U22" s="2">
        <v>0</v>
      </c>
      <c r="V22" s="2">
        <v>0</v>
      </c>
      <c r="W22" s="2">
        <v>1</v>
      </c>
      <c r="X22" s="2">
        <f t="shared" si="11"/>
        <v>0.58333333333333337</v>
      </c>
      <c r="Y22" s="2">
        <f t="shared" si="12"/>
        <v>0.58333333333333337</v>
      </c>
      <c r="Z22" s="2">
        <f t="shared" si="13"/>
        <v>0.75</v>
      </c>
      <c r="AA22" s="2">
        <v>0.25</v>
      </c>
      <c r="AB22" s="2">
        <v>0.5</v>
      </c>
      <c r="AC22" s="2">
        <f t="shared" si="14"/>
        <v>0</v>
      </c>
      <c r="AD22" s="2">
        <v>0</v>
      </c>
      <c r="AE22" s="2">
        <v>0</v>
      </c>
      <c r="AF22" s="2">
        <f t="shared" si="15"/>
        <v>1</v>
      </c>
      <c r="AG22" s="2">
        <v>0.5</v>
      </c>
      <c r="AH22" s="2">
        <v>0.5</v>
      </c>
      <c r="AI22" s="2">
        <f t="shared" si="16"/>
        <v>0.75</v>
      </c>
      <c r="AJ22" s="2">
        <f t="shared" si="17"/>
        <v>1</v>
      </c>
      <c r="AK22" s="2">
        <f t="shared" si="18"/>
        <v>1</v>
      </c>
      <c r="AL22" s="2">
        <f t="shared" si="19"/>
        <v>1</v>
      </c>
      <c r="AM22" s="2">
        <v>0.5</v>
      </c>
      <c r="AN22" s="2">
        <v>0.5</v>
      </c>
      <c r="AO22" s="2">
        <v>1</v>
      </c>
      <c r="AP22" s="2">
        <f t="shared" si="20"/>
        <v>0.5</v>
      </c>
      <c r="AQ22" s="2">
        <f t="shared" si="21"/>
        <v>0.5</v>
      </c>
      <c r="AR22" s="2">
        <v>1</v>
      </c>
      <c r="AS22" s="2">
        <v>0</v>
      </c>
      <c r="AT22" s="2">
        <v>1</v>
      </c>
      <c r="AU22" s="2">
        <v>0</v>
      </c>
      <c r="AV22" s="2">
        <f t="shared" si="22"/>
        <v>0.66666666666666663</v>
      </c>
      <c r="AW22" s="2">
        <f t="shared" si="23"/>
        <v>1</v>
      </c>
      <c r="AX22" s="2">
        <f t="shared" si="24"/>
        <v>1</v>
      </c>
      <c r="AY22" s="2">
        <v>1</v>
      </c>
      <c r="AZ22" s="2">
        <v>1</v>
      </c>
      <c r="BA22" s="2">
        <v>1</v>
      </c>
      <c r="BB22" s="2">
        <f t="shared" si="25"/>
        <v>0.33333333333333331</v>
      </c>
      <c r="BC22" s="2">
        <f t="shared" si="26"/>
        <v>0.33333333333333331</v>
      </c>
      <c r="BD22" s="2">
        <v>1</v>
      </c>
      <c r="BE22" s="2">
        <v>0</v>
      </c>
      <c r="BF22" s="2">
        <v>0</v>
      </c>
      <c r="BG22" s="2">
        <f t="shared" si="27"/>
        <v>0.52083333333333326</v>
      </c>
      <c r="BH22" s="2">
        <f t="shared" si="28"/>
        <v>0.41666666666666663</v>
      </c>
      <c r="BI22" s="2">
        <f t="shared" si="29"/>
        <v>0.66666666666666663</v>
      </c>
      <c r="BJ22" s="2">
        <v>1</v>
      </c>
      <c r="BK22" s="2">
        <v>1</v>
      </c>
      <c r="BL22" s="2">
        <v>0</v>
      </c>
      <c r="BM22" s="2">
        <v>1</v>
      </c>
      <c r="BN22" s="2">
        <v>0</v>
      </c>
      <c r="BO22" s="2">
        <v>1</v>
      </c>
      <c r="BP22" s="2">
        <f t="shared" si="30"/>
        <v>0.16666666666666666</v>
      </c>
      <c r="BQ22" s="2">
        <v>1</v>
      </c>
      <c r="BR22" s="2">
        <v>0</v>
      </c>
      <c r="BS22" s="2">
        <v>0</v>
      </c>
      <c r="BT22" s="2">
        <v>0</v>
      </c>
      <c r="BU22" s="2">
        <v>0</v>
      </c>
      <c r="BV22" s="2">
        <v>0</v>
      </c>
      <c r="BW22" s="2">
        <f t="shared" si="31"/>
        <v>0.625</v>
      </c>
      <c r="BX22" s="2">
        <f t="shared" si="32"/>
        <v>1</v>
      </c>
      <c r="BY22" s="2">
        <v>1</v>
      </c>
      <c r="BZ22" s="2">
        <v>1</v>
      </c>
      <c r="CA22" s="2">
        <v>1</v>
      </c>
      <c r="CB22" s="2">
        <v>1</v>
      </c>
      <c r="CC22" s="2">
        <f t="shared" si="33"/>
        <v>0.25</v>
      </c>
      <c r="CD22" s="2">
        <f t="shared" si="34"/>
        <v>0</v>
      </c>
      <c r="CE22" s="2">
        <v>0</v>
      </c>
      <c r="CF22" s="2">
        <v>0</v>
      </c>
      <c r="CG22" s="2">
        <f t="shared" si="35"/>
        <v>0</v>
      </c>
      <c r="CH22" s="2">
        <v>0</v>
      </c>
      <c r="CI22" s="2">
        <v>0</v>
      </c>
      <c r="CJ22" s="2">
        <v>0</v>
      </c>
      <c r="CK22" s="2">
        <v>1</v>
      </c>
    </row>
    <row r="23" spans="1:89" x14ac:dyDescent="0.2">
      <c r="A23" s="1">
        <v>146</v>
      </c>
      <c r="B23" s="1" t="s">
        <v>370</v>
      </c>
      <c r="C23" s="1" t="s">
        <v>349</v>
      </c>
      <c r="D23" s="1" t="s">
        <v>229</v>
      </c>
      <c r="E23" s="1" t="s">
        <v>190</v>
      </c>
      <c r="F23" s="1" t="s">
        <v>190</v>
      </c>
      <c r="G23" s="2">
        <f t="shared" si="3"/>
        <v>0.6205357142857143</v>
      </c>
      <c r="H23" s="2">
        <f t="shared" si="4"/>
        <v>0.57440476190476197</v>
      </c>
      <c r="I23" s="2">
        <f t="shared" si="5"/>
        <v>0.66666666666666663</v>
      </c>
      <c r="J23" s="2">
        <f t="shared" si="6"/>
        <v>0.69047619047619047</v>
      </c>
      <c r="K23" s="2">
        <f t="shared" si="7"/>
        <v>0.7142857142857143</v>
      </c>
      <c r="L23" s="2">
        <f t="shared" si="8"/>
        <v>0.7142857142857143</v>
      </c>
      <c r="M23" s="2">
        <v>1</v>
      </c>
      <c r="N23" s="2">
        <v>1</v>
      </c>
      <c r="O23" s="2">
        <f t="shared" si="9"/>
        <v>1</v>
      </c>
      <c r="P23" s="2">
        <v>0.25</v>
      </c>
      <c r="Q23" s="2">
        <v>0.75</v>
      </c>
      <c r="R23" s="2">
        <f t="shared" si="10"/>
        <v>1</v>
      </c>
      <c r="S23" s="2">
        <v>0.25</v>
      </c>
      <c r="T23" s="2">
        <v>0.75</v>
      </c>
      <c r="U23" s="2">
        <v>0</v>
      </c>
      <c r="V23" s="2">
        <v>0</v>
      </c>
      <c r="W23" s="2">
        <v>1</v>
      </c>
      <c r="X23" s="2">
        <f t="shared" si="11"/>
        <v>0.66666666666666663</v>
      </c>
      <c r="Y23" s="2">
        <f t="shared" si="12"/>
        <v>0.66666666666666663</v>
      </c>
      <c r="Z23" s="2">
        <f t="shared" si="13"/>
        <v>1</v>
      </c>
      <c r="AA23" s="2">
        <v>0.25</v>
      </c>
      <c r="AB23" s="2">
        <v>0.75</v>
      </c>
      <c r="AC23" s="2">
        <f t="shared" si="14"/>
        <v>1</v>
      </c>
      <c r="AD23" s="2">
        <v>0.5</v>
      </c>
      <c r="AE23" s="2">
        <v>0.5</v>
      </c>
      <c r="AF23" s="2">
        <f t="shared" si="15"/>
        <v>0</v>
      </c>
      <c r="AG23" s="2">
        <v>0</v>
      </c>
      <c r="AH23" s="2">
        <v>0</v>
      </c>
      <c r="AI23" s="2">
        <f t="shared" si="16"/>
        <v>0.25</v>
      </c>
      <c r="AJ23" s="2">
        <f t="shared" si="17"/>
        <v>0</v>
      </c>
      <c r="AK23" s="2">
        <f t="shared" si="18"/>
        <v>0</v>
      </c>
      <c r="AL23" s="2">
        <f t="shared" si="19"/>
        <v>0</v>
      </c>
      <c r="AM23" s="2">
        <v>0</v>
      </c>
      <c r="AN23" s="2">
        <v>0</v>
      </c>
      <c r="AO23" s="2">
        <v>0</v>
      </c>
      <c r="AP23" s="2">
        <f t="shared" si="20"/>
        <v>0.5</v>
      </c>
      <c r="AQ23" s="2">
        <f t="shared" si="21"/>
        <v>0.5</v>
      </c>
      <c r="AR23" s="2">
        <v>1</v>
      </c>
      <c r="AS23" s="2">
        <v>0</v>
      </c>
      <c r="AT23" s="2">
        <v>1</v>
      </c>
      <c r="AU23" s="2">
        <v>0</v>
      </c>
      <c r="AV23" s="2">
        <f t="shared" si="22"/>
        <v>1</v>
      </c>
      <c r="AW23" s="2">
        <f t="shared" si="23"/>
        <v>1</v>
      </c>
      <c r="AX23" s="2">
        <f t="shared" si="24"/>
        <v>1</v>
      </c>
      <c r="AY23" s="2">
        <v>1</v>
      </c>
      <c r="AZ23" s="2">
        <v>1</v>
      </c>
      <c r="BA23" s="2">
        <v>1</v>
      </c>
      <c r="BB23" s="2">
        <f t="shared" si="25"/>
        <v>1</v>
      </c>
      <c r="BC23" s="2">
        <f t="shared" si="26"/>
        <v>1</v>
      </c>
      <c r="BD23" s="2">
        <v>1</v>
      </c>
      <c r="BE23" s="2">
        <v>1</v>
      </c>
      <c r="BF23" s="2">
        <v>1</v>
      </c>
      <c r="BG23" s="2">
        <f t="shared" si="27"/>
        <v>0.54166666666666674</v>
      </c>
      <c r="BH23" s="2">
        <f t="shared" si="28"/>
        <v>0.58333333333333337</v>
      </c>
      <c r="BI23" s="2">
        <f t="shared" si="29"/>
        <v>0.83333333333333337</v>
      </c>
      <c r="BJ23" s="2">
        <v>1</v>
      </c>
      <c r="BK23" s="2">
        <v>1</v>
      </c>
      <c r="BL23" s="2">
        <v>0</v>
      </c>
      <c r="BM23" s="2">
        <v>1</v>
      </c>
      <c r="BN23" s="2">
        <v>1</v>
      </c>
      <c r="BO23" s="2">
        <v>1</v>
      </c>
      <c r="BP23" s="2">
        <f t="shared" si="30"/>
        <v>0.33333333333333331</v>
      </c>
      <c r="BQ23" s="2">
        <v>0</v>
      </c>
      <c r="BR23" s="2">
        <v>0</v>
      </c>
      <c r="BS23" s="2">
        <v>1</v>
      </c>
      <c r="BT23" s="2">
        <v>1</v>
      </c>
      <c r="BU23" s="2">
        <v>0</v>
      </c>
      <c r="BV23" s="2">
        <v>0</v>
      </c>
      <c r="BW23" s="2">
        <f t="shared" si="31"/>
        <v>0.5</v>
      </c>
      <c r="BX23" s="2">
        <f t="shared" si="32"/>
        <v>1</v>
      </c>
      <c r="BY23" s="2">
        <v>1</v>
      </c>
      <c r="BZ23" s="2">
        <v>1</v>
      </c>
      <c r="CA23" s="2">
        <v>1</v>
      </c>
      <c r="CB23" s="2">
        <v>1</v>
      </c>
      <c r="CC23" s="2">
        <f t="shared" si="33"/>
        <v>0</v>
      </c>
      <c r="CD23" s="2">
        <f t="shared" si="34"/>
        <v>0</v>
      </c>
      <c r="CE23" s="2">
        <v>0</v>
      </c>
      <c r="CF23" s="2">
        <v>0</v>
      </c>
      <c r="CG23" s="2">
        <f t="shared" si="35"/>
        <v>0</v>
      </c>
      <c r="CH23" s="2">
        <v>0</v>
      </c>
      <c r="CI23" s="2">
        <v>0</v>
      </c>
      <c r="CJ23" s="2">
        <v>0</v>
      </c>
      <c r="CK23" s="2">
        <v>0</v>
      </c>
    </row>
    <row r="24" spans="1:89" x14ac:dyDescent="0.2">
      <c r="A24" s="1">
        <v>209</v>
      </c>
      <c r="B24" s="1" t="s">
        <v>430</v>
      </c>
      <c r="C24" s="1" t="s">
        <v>422</v>
      </c>
      <c r="D24" s="1" t="s">
        <v>205</v>
      </c>
      <c r="E24" s="1" t="s">
        <v>190</v>
      </c>
      <c r="F24" s="1" t="s">
        <v>431</v>
      </c>
      <c r="G24" s="2">
        <f t="shared" si="3"/>
        <v>0.61904761904761907</v>
      </c>
      <c r="H24" s="2">
        <f t="shared" si="4"/>
        <v>0.46726190476190471</v>
      </c>
      <c r="I24" s="2">
        <f t="shared" si="5"/>
        <v>0.77083333333333337</v>
      </c>
      <c r="J24" s="2">
        <f t="shared" si="6"/>
        <v>0.89285714285714279</v>
      </c>
      <c r="K24" s="2">
        <f t="shared" si="7"/>
        <v>0.7857142857142857</v>
      </c>
      <c r="L24" s="2">
        <f t="shared" si="8"/>
        <v>0.7857142857142857</v>
      </c>
      <c r="M24" s="2">
        <v>1</v>
      </c>
      <c r="N24" s="2">
        <v>1</v>
      </c>
      <c r="O24" s="2">
        <f t="shared" si="9"/>
        <v>0.75</v>
      </c>
      <c r="P24" s="2">
        <v>0.25</v>
      </c>
      <c r="Q24" s="2">
        <v>0.5</v>
      </c>
      <c r="R24" s="2">
        <f t="shared" si="10"/>
        <v>0.75</v>
      </c>
      <c r="S24" s="2">
        <v>0.25</v>
      </c>
      <c r="T24" s="2">
        <v>0.5</v>
      </c>
      <c r="U24" s="2">
        <v>1</v>
      </c>
      <c r="V24" s="2">
        <v>0</v>
      </c>
      <c r="W24" s="2">
        <v>1</v>
      </c>
      <c r="X24" s="2">
        <f t="shared" si="11"/>
        <v>1</v>
      </c>
      <c r="Y24" s="2">
        <f t="shared" si="12"/>
        <v>1</v>
      </c>
      <c r="Z24" s="2">
        <f t="shared" si="13"/>
        <v>1</v>
      </c>
      <c r="AA24" s="2">
        <v>0.25</v>
      </c>
      <c r="AB24" s="2">
        <v>0.75</v>
      </c>
      <c r="AC24" s="2">
        <f t="shared" si="14"/>
        <v>1</v>
      </c>
      <c r="AD24" s="2">
        <v>0.5</v>
      </c>
      <c r="AE24" s="2">
        <v>0.5</v>
      </c>
      <c r="AF24" s="2">
        <f t="shared" si="15"/>
        <v>1</v>
      </c>
      <c r="AG24" s="2">
        <v>0.5</v>
      </c>
      <c r="AH24" s="2">
        <v>0.5</v>
      </c>
      <c r="AI24" s="2">
        <f t="shared" si="16"/>
        <v>0.75</v>
      </c>
      <c r="AJ24" s="2">
        <f t="shared" si="17"/>
        <v>0.5</v>
      </c>
      <c r="AK24" s="2">
        <f t="shared" si="18"/>
        <v>0.5</v>
      </c>
      <c r="AL24" s="2">
        <f t="shared" si="19"/>
        <v>1</v>
      </c>
      <c r="AM24" s="2">
        <v>0.5</v>
      </c>
      <c r="AN24" s="2">
        <v>0.5</v>
      </c>
      <c r="AO24" s="2">
        <v>0</v>
      </c>
      <c r="AP24" s="2">
        <f t="shared" si="20"/>
        <v>1</v>
      </c>
      <c r="AQ24" s="2">
        <f t="shared" si="21"/>
        <v>1</v>
      </c>
      <c r="AR24" s="2">
        <v>1</v>
      </c>
      <c r="AS24" s="2">
        <v>1</v>
      </c>
      <c r="AT24" s="2">
        <v>1</v>
      </c>
      <c r="AU24" s="2">
        <v>1</v>
      </c>
      <c r="AV24" s="2">
        <f t="shared" si="22"/>
        <v>0.33333333333333331</v>
      </c>
      <c r="AW24" s="2">
        <f t="shared" si="23"/>
        <v>0.33333333333333331</v>
      </c>
      <c r="AX24" s="2">
        <f t="shared" si="24"/>
        <v>0.33333333333333331</v>
      </c>
      <c r="AY24" s="2">
        <v>1</v>
      </c>
      <c r="AZ24" s="2">
        <v>0</v>
      </c>
      <c r="BA24" s="2">
        <v>0</v>
      </c>
      <c r="BB24" s="2">
        <f t="shared" si="25"/>
        <v>0.33333333333333331</v>
      </c>
      <c r="BC24" s="2">
        <f t="shared" si="26"/>
        <v>0.33333333333333331</v>
      </c>
      <c r="BD24" s="2">
        <v>0</v>
      </c>
      <c r="BE24" s="2">
        <v>0</v>
      </c>
      <c r="BF24" s="2">
        <v>1</v>
      </c>
      <c r="BG24" s="2">
        <f t="shared" si="27"/>
        <v>0.5</v>
      </c>
      <c r="BH24" s="2">
        <f t="shared" si="28"/>
        <v>0.25</v>
      </c>
      <c r="BI24" s="2">
        <f t="shared" si="29"/>
        <v>0.16666666666666666</v>
      </c>
      <c r="BJ24" s="2">
        <v>0</v>
      </c>
      <c r="BK24" s="2">
        <v>0</v>
      </c>
      <c r="BL24" s="2">
        <v>1</v>
      </c>
      <c r="BM24" s="2">
        <v>0</v>
      </c>
      <c r="BN24" s="2">
        <v>0</v>
      </c>
      <c r="BO24" s="2">
        <v>0</v>
      </c>
      <c r="BP24" s="2">
        <f t="shared" si="30"/>
        <v>0.33333333333333331</v>
      </c>
      <c r="BQ24" s="2">
        <v>0</v>
      </c>
      <c r="BR24" s="2">
        <v>0</v>
      </c>
      <c r="BS24" s="2">
        <v>1</v>
      </c>
      <c r="BT24" s="2">
        <v>1</v>
      </c>
      <c r="BU24" s="2">
        <v>0</v>
      </c>
      <c r="BV24" s="2">
        <v>0</v>
      </c>
      <c r="BW24" s="2">
        <f t="shared" si="31"/>
        <v>0.75</v>
      </c>
      <c r="BX24" s="2">
        <f t="shared" si="32"/>
        <v>0.5</v>
      </c>
      <c r="BY24" s="2">
        <v>0</v>
      </c>
      <c r="BZ24" s="2">
        <v>1</v>
      </c>
      <c r="CA24" s="2">
        <v>0</v>
      </c>
      <c r="CB24" s="2">
        <v>1</v>
      </c>
      <c r="CC24" s="2">
        <f t="shared" si="33"/>
        <v>1</v>
      </c>
      <c r="CD24" s="2">
        <f t="shared" si="34"/>
        <v>1</v>
      </c>
      <c r="CE24" s="2">
        <v>0.5</v>
      </c>
      <c r="CF24" s="2">
        <v>0.5</v>
      </c>
      <c r="CG24" s="2">
        <f t="shared" si="35"/>
        <v>1</v>
      </c>
      <c r="CH24" s="2">
        <v>0.5</v>
      </c>
      <c r="CI24" s="2">
        <v>0.5</v>
      </c>
      <c r="CJ24" s="2">
        <v>1</v>
      </c>
      <c r="CK24" s="2">
        <v>1</v>
      </c>
    </row>
    <row r="25" spans="1:89" x14ac:dyDescent="0.2">
      <c r="A25" s="1">
        <v>79</v>
      </c>
      <c r="B25" s="1" t="s">
        <v>304</v>
      </c>
      <c r="C25" s="1" t="s">
        <v>305</v>
      </c>
      <c r="D25" s="1" t="s">
        <v>189</v>
      </c>
      <c r="E25" s="1" t="s">
        <v>190</v>
      </c>
      <c r="F25" s="1" t="s">
        <v>306</v>
      </c>
      <c r="G25" s="2">
        <f t="shared" si="3"/>
        <v>0.61383928571428581</v>
      </c>
      <c r="H25" s="2">
        <f t="shared" si="4"/>
        <v>0.5089285714285714</v>
      </c>
      <c r="I25" s="2">
        <f t="shared" si="5"/>
        <v>0.71875</v>
      </c>
      <c r="J25" s="2">
        <f t="shared" si="6"/>
        <v>0.72619047619047616</v>
      </c>
      <c r="K25" s="2">
        <f t="shared" si="7"/>
        <v>0.5357142857142857</v>
      </c>
      <c r="L25" s="2">
        <f t="shared" si="8"/>
        <v>0.5357142857142857</v>
      </c>
      <c r="M25" s="2">
        <v>1</v>
      </c>
      <c r="N25" s="2">
        <v>1</v>
      </c>
      <c r="O25" s="2">
        <f t="shared" si="9"/>
        <v>0.75</v>
      </c>
      <c r="P25" s="2">
        <v>0.25</v>
      </c>
      <c r="Q25" s="2">
        <v>0.5</v>
      </c>
      <c r="R25" s="2">
        <f t="shared" si="10"/>
        <v>0</v>
      </c>
      <c r="S25" s="2">
        <v>0</v>
      </c>
      <c r="T25" s="2">
        <v>0</v>
      </c>
      <c r="U25" s="2">
        <v>0</v>
      </c>
      <c r="V25" s="2">
        <v>0</v>
      </c>
      <c r="W25" s="2">
        <v>1</v>
      </c>
      <c r="X25" s="2">
        <f t="shared" si="11"/>
        <v>0.91666666666666663</v>
      </c>
      <c r="Y25" s="2">
        <f t="shared" si="12"/>
        <v>0.91666666666666663</v>
      </c>
      <c r="Z25" s="2">
        <f t="shared" si="13"/>
        <v>0.75</v>
      </c>
      <c r="AA25" s="2">
        <v>0.25</v>
      </c>
      <c r="AB25" s="2">
        <v>0.5</v>
      </c>
      <c r="AC25" s="2">
        <f t="shared" si="14"/>
        <v>1</v>
      </c>
      <c r="AD25" s="2">
        <v>0.5</v>
      </c>
      <c r="AE25" s="2">
        <v>0.5</v>
      </c>
      <c r="AF25" s="2">
        <f t="shared" si="15"/>
        <v>1</v>
      </c>
      <c r="AG25" s="2">
        <v>0.5</v>
      </c>
      <c r="AH25" s="2">
        <v>0.5</v>
      </c>
      <c r="AI25" s="2">
        <f t="shared" si="16"/>
        <v>0.875</v>
      </c>
      <c r="AJ25" s="2">
        <f t="shared" si="17"/>
        <v>1</v>
      </c>
      <c r="AK25" s="2">
        <f t="shared" si="18"/>
        <v>1</v>
      </c>
      <c r="AL25" s="2">
        <f t="shared" si="19"/>
        <v>1</v>
      </c>
      <c r="AM25" s="2">
        <v>0.5</v>
      </c>
      <c r="AN25" s="2">
        <v>0.5</v>
      </c>
      <c r="AO25" s="2">
        <v>1</v>
      </c>
      <c r="AP25" s="2">
        <f t="shared" si="20"/>
        <v>0.75</v>
      </c>
      <c r="AQ25" s="2">
        <f t="shared" si="21"/>
        <v>0.75</v>
      </c>
      <c r="AR25" s="2">
        <v>1</v>
      </c>
      <c r="AS25" s="2">
        <v>1</v>
      </c>
      <c r="AT25" s="2">
        <v>1</v>
      </c>
      <c r="AU25" s="2">
        <v>0</v>
      </c>
      <c r="AV25" s="2">
        <f t="shared" si="22"/>
        <v>0.16666666666666666</v>
      </c>
      <c r="AW25" s="2">
        <f t="shared" si="23"/>
        <v>0</v>
      </c>
      <c r="AX25" s="2">
        <f t="shared" si="24"/>
        <v>0</v>
      </c>
      <c r="AY25" s="2">
        <v>0</v>
      </c>
      <c r="AZ25" s="2">
        <v>0</v>
      </c>
      <c r="BA25" s="2">
        <v>0</v>
      </c>
      <c r="BB25" s="2">
        <f t="shared" si="25"/>
        <v>0.33333333333333331</v>
      </c>
      <c r="BC25" s="2">
        <f t="shared" si="26"/>
        <v>0.33333333333333331</v>
      </c>
      <c r="BD25" s="2">
        <v>0</v>
      </c>
      <c r="BE25" s="2">
        <v>0</v>
      </c>
      <c r="BF25" s="2">
        <v>1</v>
      </c>
      <c r="BG25" s="2">
        <f t="shared" si="27"/>
        <v>0.6875</v>
      </c>
      <c r="BH25" s="2">
        <f t="shared" si="28"/>
        <v>0.5</v>
      </c>
      <c r="BI25" s="2">
        <f t="shared" si="29"/>
        <v>0.83333333333333337</v>
      </c>
      <c r="BJ25" s="2">
        <v>1</v>
      </c>
      <c r="BK25" s="2">
        <v>0</v>
      </c>
      <c r="BL25" s="2">
        <v>1</v>
      </c>
      <c r="BM25" s="2">
        <v>1</v>
      </c>
      <c r="BN25" s="2">
        <v>1</v>
      </c>
      <c r="BO25" s="2">
        <v>1</v>
      </c>
      <c r="BP25" s="2">
        <f t="shared" si="30"/>
        <v>0.16666666666666666</v>
      </c>
      <c r="BQ25" s="2">
        <v>0</v>
      </c>
      <c r="BR25" s="2">
        <v>0</v>
      </c>
      <c r="BS25" s="2">
        <v>1</v>
      </c>
      <c r="BT25" s="2">
        <v>0</v>
      </c>
      <c r="BU25" s="2">
        <v>0</v>
      </c>
      <c r="BV25" s="2">
        <v>0</v>
      </c>
      <c r="BW25" s="2">
        <f t="shared" si="31"/>
        <v>0.875</v>
      </c>
      <c r="BX25" s="2">
        <f t="shared" si="32"/>
        <v>1</v>
      </c>
      <c r="BY25" s="2">
        <v>1</v>
      </c>
      <c r="BZ25" s="2">
        <v>1</v>
      </c>
      <c r="CA25" s="2">
        <v>1</v>
      </c>
      <c r="CB25" s="2">
        <v>1</v>
      </c>
      <c r="CC25" s="2">
        <f t="shared" si="33"/>
        <v>0.75</v>
      </c>
      <c r="CD25" s="2">
        <f t="shared" si="34"/>
        <v>1</v>
      </c>
      <c r="CE25" s="2">
        <v>0.5</v>
      </c>
      <c r="CF25" s="2">
        <v>0.5</v>
      </c>
      <c r="CG25" s="2">
        <f t="shared" si="35"/>
        <v>1</v>
      </c>
      <c r="CH25" s="2">
        <v>0.5</v>
      </c>
      <c r="CI25" s="2">
        <v>0.5</v>
      </c>
      <c r="CJ25" s="2">
        <v>0</v>
      </c>
      <c r="CK25" s="2">
        <v>1</v>
      </c>
    </row>
    <row r="26" spans="1:89" x14ac:dyDescent="0.2">
      <c r="A26" s="1">
        <v>26</v>
      </c>
      <c r="B26" s="1" t="s">
        <v>239</v>
      </c>
      <c r="C26" s="1" t="s">
        <v>188</v>
      </c>
      <c r="D26" s="1" t="s">
        <v>240</v>
      </c>
      <c r="E26" s="1" t="s">
        <v>190</v>
      </c>
      <c r="F26" s="1" t="s">
        <v>190</v>
      </c>
      <c r="G26" s="2">
        <f t="shared" si="3"/>
        <v>0.61309523809523814</v>
      </c>
      <c r="H26" s="2">
        <f t="shared" si="4"/>
        <v>0.58035714285714279</v>
      </c>
      <c r="I26" s="2">
        <f t="shared" si="5"/>
        <v>0.64583333333333326</v>
      </c>
      <c r="J26" s="2">
        <f t="shared" si="6"/>
        <v>0.9107142857142857</v>
      </c>
      <c r="K26" s="2">
        <f t="shared" si="7"/>
        <v>0.8214285714285714</v>
      </c>
      <c r="L26" s="2">
        <f t="shared" si="8"/>
        <v>0.8214285714285714</v>
      </c>
      <c r="M26" s="2">
        <v>1</v>
      </c>
      <c r="N26" s="2">
        <v>1</v>
      </c>
      <c r="O26" s="2">
        <f t="shared" si="9"/>
        <v>0.75</v>
      </c>
      <c r="P26" s="2">
        <v>0.25</v>
      </c>
      <c r="Q26" s="2">
        <v>0.5</v>
      </c>
      <c r="R26" s="2">
        <f t="shared" si="10"/>
        <v>0</v>
      </c>
      <c r="S26" s="2">
        <v>0</v>
      </c>
      <c r="T26" s="2">
        <v>0</v>
      </c>
      <c r="U26" s="2">
        <v>1</v>
      </c>
      <c r="V26" s="2">
        <v>1</v>
      </c>
      <c r="W26" s="2">
        <v>1</v>
      </c>
      <c r="X26" s="2">
        <f t="shared" si="11"/>
        <v>1</v>
      </c>
      <c r="Y26" s="2">
        <f t="shared" si="12"/>
        <v>1</v>
      </c>
      <c r="Z26" s="2">
        <f t="shared" si="13"/>
        <v>1</v>
      </c>
      <c r="AA26" s="2">
        <v>0.25</v>
      </c>
      <c r="AB26" s="2">
        <v>0.75</v>
      </c>
      <c r="AC26" s="2">
        <f t="shared" si="14"/>
        <v>1</v>
      </c>
      <c r="AD26" s="2">
        <v>0.5</v>
      </c>
      <c r="AE26" s="2">
        <v>0.5</v>
      </c>
      <c r="AF26" s="2">
        <f t="shared" si="15"/>
        <v>1</v>
      </c>
      <c r="AG26" s="2">
        <v>0.5</v>
      </c>
      <c r="AH26" s="2">
        <v>0.5</v>
      </c>
      <c r="AI26" s="2">
        <f t="shared" si="16"/>
        <v>0.75</v>
      </c>
      <c r="AJ26" s="2">
        <f t="shared" si="17"/>
        <v>1</v>
      </c>
      <c r="AK26" s="2">
        <f t="shared" si="18"/>
        <v>1</v>
      </c>
      <c r="AL26" s="2">
        <f t="shared" si="19"/>
        <v>1</v>
      </c>
      <c r="AM26" s="2">
        <v>0.5</v>
      </c>
      <c r="AN26" s="2">
        <v>0.5</v>
      </c>
      <c r="AO26" s="2">
        <v>1</v>
      </c>
      <c r="AP26" s="2">
        <f t="shared" si="20"/>
        <v>0.5</v>
      </c>
      <c r="AQ26" s="2">
        <f t="shared" si="21"/>
        <v>0.5</v>
      </c>
      <c r="AR26" s="2">
        <v>0</v>
      </c>
      <c r="AS26" s="2">
        <v>0</v>
      </c>
      <c r="AT26" s="2">
        <v>1</v>
      </c>
      <c r="AU26" s="2">
        <v>1</v>
      </c>
      <c r="AV26" s="2">
        <f t="shared" si="22"/>
        <v>0.16666666666666666</v>
      </c>
      <c r="AW26" s="2">
        <f t="shared" si="23"/>
        <v>0</v>
      </c>
      <c r="AX26" s="2">
        <f t="shared" si="24"/>
        <v>0</v>
      </c>
      <c r="AY26" s="2">
        <v>0</v>
      </c>
      <c r="AZ26" s="2">
        <v>0</v>
      </c>
      <c r="BA26" s="2">
        <v>0</v>
      </c>
      <c r="BB26" s="2">
        <f t="shared" si="25"/>
        <v>0.33333333333333331</v>
      </c>
      <c r="BC26" s="2">
        <f t="shared" si="26"/>
        <v>0.33333333333333331</v>
      </c>
      <c r="BD26" s="2">
        <v>0</v>
      </c>
      <c r="BE26" s="2">
        <v>0</v>
      </c>
      <c r="BF26" s="2">
        <v>1</v>
      </c>
      <c r="BG26" s="2">
        <f t="shared" si="27"/>
        <v>0.625</v>
      </c>
      <c r="BH26" s="2">
        <f t="shared" si="28"/>
        <v>0.5</v>
      </c>
      <c r="BI26" s="2">
        <f t="shared" si="29"/>
        <v>0.5</v>
      </c>
      <c r="BJ26" s="2">
        <v>0</v>
      </c>
      <c r="BK26" s="2">
        <v>1</v>
      </c>
      <c r="BL26" s="2">
        <v>1</v>
      </c>
      <c r="BM26" s="2">
        <v>0</v>
      </c>
      <c r="BN26" s="2">
        <v>0</v>
      </c>
      <c r="BO26" s="2">
        <v>1</v>
      </c>
      <c r="BP26" s="2">
        <f t="shared" si="30"/>
        <v>0.5</v>
      </c>
      <c r="BQ26" s="2">
        <v>1</v>
      </c>
      <c r="BR26" s="2">
        <v>1</v>
      </c>
      <c r="BS26" s="2">
        <v>0</v>
      </c>
      <c r="BT26" s="2">
        <v>1</v>
      </c>
      <c r="BU26" s="2">
        <v>0</v>
      </c>
      <c r="BV26" s="2">
        <v>0</v>
      </c>
      <c r="BW26" s="2">
        <f t="shared" si="31"/>
        <v>0.75</v>
      </c>
      <c r="BX26" s="2">
        <f t="shared" si="32"/>
        <v>1</v>
      </c>
      <c r="BY26" s="2">
        <v>1</v>
      </c>
      <c r="BZ26" s="2">
        <v>1</v>
      </c>
      <c r="CA26" s="2">
        <v>1</v>
      </c>
      <c r="CB26" s="2">
        <v>1</v>
      </c>
      <c r="CC26" s="2">
        <f t="shared" si="33"/>
        <v>0.5</v>
      </c>
      <c r="CD26" s="2">
        <f t="shared" si="34"/>
        <v>0</v>
      </c>
      <c r="CE26" s="2">
        <v>0</v>
      </c>
      <c r="CF26" s="2">
        <v>0</v>
      </c>
      <c r="CG26" s="2">
        <f t="shared" si="35"/>
        <v>1</v>
      </c>
      <c r="CH26" s="2">
        <v>0.5</v>
      </c>
      <c r="CI26" s="2">
        <v>0.5</v>
      </c>
      <c r="CJ26" s="2">
        <v>0</v>
      </c>
      <c r="CK26" s="2">
        <v>1</v>
      </c>
    </row>
    <row r="27" spans="1:89" x14ac:dyDescent="0.2">
      <c r="A27" s="1">
        <v>222</v>
      </c>
      <c r="B27" s="1" t="s">
        <v>434</v>
      </c>
      <c r="C27" s="1" t="s">
        <v>422</v>
      </c>
      <c r="D27" s="1" t="s">
        <v>231</v>
      </c>
      <c r="E27" s="1" t="s">
        <v>190</v>
      </c>
      <c r="F27" s="1" t="s">
        <v>190</v>
      </c>
      <c r="G27" s="2">
        <f t="shared" si="3"/>
        <v>0.6049107142857143</v>
      </c>
      <c r="H27" s="2">
        <f t="shared" si="4"/>
        <v>0.47023809523809523</v>
      </c>
      <c r="I27" s="2">
        <f t="shared" si="5"/>
        <v>0.73958333333333337</v>
      </c>
      <c r="J27" s="2">
        <f t="shared" si="6"/>
        <v>0.98214285714285721</v>
      </c>
      <c r="K27" s="2">
        <f t="shared" si="7"/>
        <v>0.9642857142857143</v>
      </c>
      <c r="L27" s="2">
        <f t="shared" si="8"/>
        <v>0.9642857142857143</v>
      </c>
      <c r="M27" s="2">
        <v>1</v>
      </c>
      <c r="N27" s="2">
        <v>1</v>
      </c>
      <c r="O27" s="2">
        <f t="shared" si="9"/>
        <v>1</v>
      </c>
      <c r="P27" s="2">
        <v>0.25</v>
      </c>
      <c r="Q27" s="2">
        <v>0.75</v>
      </c>
      <c r="R27" s="2">
        <f t="shared" si="10"/>
        <v>0.75</v>
      </c>
      <c r="S27" s="2">
        <v>0.25</v>
      </c>
      <c r="T27" s="2">
        <v>0.5</v>
      </c>
      <c r="U27" s="2">
        <v>1</v>
      </c>
      <c r="V27" s="2">
        <v>1</v>
      </c>
      <c r="W27" s="2">
        <v>1</v>
      </c>
      <c r="X27" s="2">
        <f t="shared" si="11"/>
        <v>1</v>
      </c>
      <c r="Y27" s="2">
        <f t="shared" si="12"/>
        <v>1</v>
      </c>
      <c r="Z27" s="2">
        <f t="shared" si="13"/>
        <v>1</v>
      </c>
      <c r="AA27" s="2">
        <v>0.25</v>
      </c>
      <c r="AB27" s="2">
        <v>0.75</v>
      </c>
      <c r="AC27" s="2">
        <f t="shared" si="14"/>
        <v>1</v>
      </c>
      <c r="AD27" s="2">
        <v>0.5</v>
      </c>
      <c r="AE27" s="2">
        <v>0.5</v>
      </c>
      <c r="AF27" s="2">
        <f t="shared" si="15"/>
        <v>1</v>
      </c>
      <c r="AG27" s="2">
        <v>0.5</v>
      </c>
      <c r="AH27" s="2">
        <v>0.5</v>
      </c>
      <c r="AI27" s="2">
        <f t="shared" si="16"/>
        <v>0.375</v>
      </c>
      <c r="AJ27" s="2">
        <f t="shared" si="17"/>
        <v>0</v>
      </c>
      <c r="AK27" s="2">
        <f t="shared" si="18"/>
        <v>0</v>
      </c>
      <c r="AL27" s="2">
        <f t="shared" si="19"/>
        <v>0</v>
      </c>
      <c r="AM27" s="2">
        <v>0</v>
      </c>
      <c r="AN27" s="2">
        <v>0</v>
      </c>
      <c r="AO27" s="2">
        <v>0</v>
      </c>
      <c r="AP27" s="2">
        <f t="shared" si="20"/>
        <v>0.75</v>
      </c>
      <c r="AQ27" s="2">
        <f t="shared" si="21"/>
        <v>0.75</v>
      </c>
      <c r="AR27" s="2">
        <v>1</v>
      </c>
      <c r="AS27" s="2">
        <v>0</v>
      </c>
      <c r="AT27" s="2">
        <v>1</v>
      </c>
      <c r="AU27" s="2">
        <v>1</v>
      </c>
      <c r="AV27" s="2">
        <f t="shared" si="22"/>
        <v>0.5</v>
      </c>
      <c r="AW27" s="2">
        <f t="shared" si="23"/>
        <v>0.66666666666666663</v>
      </c>
      <c r="AX27" s="2">
        <f t="shared" si="24"/>
        <v>0.66666666666666663</v>
      </c>
      <c r="AY27" s="2">
        <v>1</v>
      </c>
      <c r="AZ27" s="2">
        <v>0</v>
      </c>
      <c r="BA27" s="2">
        <v>1</v>
      </c>
      <c r="BB27" s="2">
        <f t="shared" si="25"/>
        <v>0.33333333333333331</v>
      </c>
      <c r="BC27" s="2">
        <f t="shared" si="26"/>
        <v>0.33333333333333331</v>
      </c>
      <c r="BD27" s="2">
        <v>0</v>
      </c>
      <c r="BE27" s="2">
        <v>0</v>
      </c>
      <c r="BF27" s="2">
        <v>1</v>
      </c>
      <c r="BG27" s="2">
        <f t="shared" si="27"/>
        <v>0.5625</v>
      </c>
      <c r="BH27" s="2">
        <f t="shared" si="28"/>
        <v>0.25</v>
      </c>
      <c r="BI27" s="2">
        <f t="shared" si="29"/>
        <v>0.5</v>
      </c>
      <c r="BJ27" s="2">
        <v>1</v>
      </c>
      <c r="BK27" s="2">
        <v>1</v>
      </c>
      <c r="BL27" s="2">
        <v>1</v>
      </c>
      <c r="BM27" s="2">
        <v>0</v>
      </c>
      <c r="BN27" s="2">
        <v>0</v>
      </c>
      <c r="BO27" s="2">
        <v>0</v>
      </c>
      <c r="BP27" s="2">
        <f t="shared" si="30"/>
        <v>0</v>
      </c>
      <c r="BQ27" s="2">
        <v>0</v>
      </c>
      <c r="BR27" s="2">
        <v>0</v>
      </c>
      <c r="BS27" s="2">
        <v>0</v>
      </c>
      <c r="BT27" s="2">
        <v>0</v>
      </c>
      <c r="BU27" s="2">
        <v>0</v>
      </c>
      <c r="BV27" s="2">
        <v>0</v>
      </c>
      <c r="BW27" s="2">
        <f t="shared" si="31"/>
        <v>0.875</v>
      </c>
      <c r="BX27" s="2">
        <f t="shared" si="32"/>
        <v>1</v>
      </c>
      <c r="BY27" s="2">
        <v>1</v>
      </c>
      <c r="BZ27" s="2">
        <v>1</v>
      </c>
      <c r="CA27" s="2">
        <v>1</v>
      </c>
      <c r="CB27" s="2">
        <v>1</v>
      </c>
      <c r="CC27" s="2">
        <f t="shared" si="33"/>
        <v>0.75</v>
      </c>
      <c r="CD27" s="2">
        <f t="shared" si="34"/>
        <v>1</v>
      </c>
      <c r="CE27" s="2">
        <v>0.5</v>
      </c>
      <c r="CF27" s="2">
        <v>0.5</v>
      </c>
      <c r="CG27" s="2">
        <f t="shared" si="35"/>
        <v>1</v>
      </c>
      <c r="CH27" s="2">
        <v>0.5</v>
      </c>
      <c r="CI27" s="2">
        <v>0.5</v>
      </c>
      <c r="CJ27" s="2">
        <v>0</v>
      </c>
      <c r="CK27" s="2">
        <v>1</v>
      </c>
    </row>
    <row r="28" spans="1:89" x14ac:dyDescent="0.2">
      <c r="A28" s="1">
        <v>5</v>
      </c>
      <c r="B28" s="1" t="s">
        <v>198</v>
      </c>
      <c r="C28" s="1" t="s">
        <v>188</v>
      </c>
      <c r="D28" s="1" t="s">
        <v>199</v>
      </c>
      <c r="E28" s="1" t="s">
        <v>190</v>
      </c>
      <c r="F28" s="1" t="s">
        <v>190</v>
      </c>
      <c r="G28" s="2">
        <f t="shared" si="3"/>
        <v>0.6037946428571429</v>
      </c>
      <c r="H28" s="2">
        <f t="shared" si="4"/>
        <v>0.57738095238095233</v>
      </c>
      <c r="I28" s="2">
        <f t="shared" si="5"/>
        <v>0.63020833333333326</v>
      </c>
      <c r="J28" s="2">
        <f t="shared" si="6"/>
        <v>0.77976190476190477</v>
      </c>
      <c r="K28" s="2">
        <f t="shared" si="7"/>
        <v>0.6428571428571429</v>
      </c>
      <c r="L28" s="2">
        <f t="shared" si="8"/>
        <v>0.6428571428571429</v>
      </c>
      <c r="M28" s="2">
        <v>1</v>
      </c>
      <c r="N28" s="2">
        <v>1</v>
      </c>
      <c r="O28" s="2">
        <f t="shared" si="9"/>
        <v>0.75</v>
      </c>
      <c r="P28" s="2">
        <v>0.25</v>
      </c>
      <c r="Q28" s="2">
        <v>0.5</v>
      </c>
      <c r="R28" s="2">
        <f t="shared" si="10"/>
        <v>0.75</v>
      </c>
      <c r="S28" s="2">
        <v>0.25</v>
      </c>
      <c r="T28" s="2">
        <v>0.5</v>
      </c>
      <c r="U28" s="2">
        <v>0</v>
      </c>
      <c r="V28" s="2">
        <v>0</v>
      </c>
      <c r="W28" s="2">
        <v>1</v>
      </c>
      <c r="X28" s="2">
        <f t="shared" si="11"/>
        <v>0.91666666666666663</v>
      </c>
      <c r="Y28" s="2">
        <f t="shared" si="12"/>
        <v>0.91666666666666663</v>
      </c>
      <c r="Z28" s="2">
        <f t="shared" si="13"/>
        <v>0.75</v>
      </c>
      <c r="AA28" s="2">
        <v>0.25</v>
      </c>
      <c r="AB28" s="2">
        <v>0.5</v>
      </c>
      <c r="AC28" s="2">
        <f t="shared" si="14"/>
        <v>1</v>
      </c>
      <c r="AD28" s="2">
        <v>0.5</v>
      </c>
      <c r="AE28" s="2">
        <v>0.5</v>
      </c>
      <c r="AF28" s="2">
        <f t="shared" si="15"/>
        <v>1</v>
      </c>
      <c r="AG28" s="2">
        <v>0.5</v>
      </c>
      <c r="AH28" s="2">
        <v>0.5</v>
      </c>
      <c r="AI28" s="2">
        <f t="shared" si="16"/>
        <v>0.5</v>
      </c>
      <c r="AJ28" s="2">
        <f t="shared" si="17"/>
        <v>0.5</v>
      </c>
      <c r="AK28" s="2">
        <f t="shared" si="18"/>
        <v>0.5</v>
      </c>
      <c r="AL28" s="2">
        <f t="shared" si="19"/>
        <v>1</v>
      </c>
      <c r="AM28" s="2">
        <v>0.5</v>
      </c>
      <c r="AN28" s="2">
        <v>0.5</v>
      </c>
      <c r="AO28" s="2">
        <v>0</v>
      </c>
      <c r="AP28" s="2">
        <f t="shared" si="20"/>
        <v>0.5</v>
      </c>
      <c r="AQ28" s="2">
        <f t="shared" si="21"/>
        <v>0.5</v>
      </c>
      <c r="AR28" s="2">
        <v>1</v>
      </c>
      <c r="AS28" s="2">
        <v>0</v>
      </c>
      <c r="AT28" s="2">
        <v>1</v>
      </c>
      <c r="AU28" s="2">
        <v>0</v>
      </c>
      <c r="AV28" s="2">
        <f t="shared" si="22"/>
        <v>0.83333333333333326</v>
      </c>
      <c r="AW28" s="2">
        <f t="shared" si="23"/>
        <v>1</v>
      </c>
      <c r="AX28" s="2">
        <f t="shared" si="24"/>
        <v>1</v>
      </c>
      <c r="AY28" s="2">
        <v>1</v>
      </c>
      <c r="AZ28" s="2">
        <v>1</v>
      </c>
      <c r="BA28" s="2">
        <v>1</v>
      </c>
      <c r="BB28" s="2">
        <f t="shared" si="25"/>
        <v>0.66666666666666663</v>
      </c>
      <c r="BC28" s="2">
        <f t="shared" si="26"/>
        <v>0.66666666666666663</v>
      </c>
      <c r="BD28" s="2">
        <v>1</v>
      </c>
      <c r="BE28" s="2">
        <v>1</v>
      </c>
      <c r="BF28" s="2">
        <v>0</v>
      </c>
      <c r="BG28" s="2">
        <f t="shared" si="27"/>
        <v>0.30208333333333331</v>
      </c>
      <c r="BH28" s="2">
        <f t="shared" si="28"/>
        <v>0.16666666666666666</v>
      </c>
      <c r="BI28" s="2">
        <f t="shared" si="29"/>
        <v>0.16666666666666666</v>
      </c>
      <c r="BJ28" s="2">
        <v>0</v>
      </c>
      <c r="BK28" s="2">
        <v>1</v>
      </c>
      <c r="BL28" s="2">
        <v>0</v>
      </c>
      <c r="BM28" s="2">
        <v>0</v>
      </c>
      <c r="BN28" s="2">
        <v>0</v>
      </c>
      <c r="BO28" s="2">
        <v>0</v>
      </c>
      <c r="BP28" s="2">
        <f t="shared" si="30"/>
        <v>0.16666666666666666</v>
      </c>
      <c r="BQ28" s="2">
        <v>0</v>
      </c>
      <c r="BR28" s="2">
        <v>0</v>
      </c>
      <c r="BS28" s="2">
        <v>0</v>
      </c>
      <c r="BT28" s="2">
        <v>1</v>
      </c>
      <c r="BU28" s="2">
        <v>0</v>
      </c>
      <c r="BV28" s="2">
        <v>0</v>
      </c>
      <c r="BW28" s="2">
        <f t="shared" si="31"/>
        <v>0.4375</v>
      </c>
      <c r="BX28" s="2">
        <f t="shared" si="32"/>
        <v>0.5</v>
      </c>
      <c r="BY28" s="2">
        <v>0</v>
      </c>
      <c r="BZ28" s="2">
        <v>0</v>
      </c>
      <c r="CA28" s="2">
        <v>1</v>
      </c>
      <c r="CB28" s="2">
        <v>1</v>
      </c>
      <c r="CC28" s="2">
        <f t="shared" si="33"/>
        <v>0.375</v>
      </c>
      <c r="CD28" s="2">
        <f t="shared" si="34"/>
        <v>0</v>
      </c>
      <c r="CE28" s="2">
        <v>0</v>
      </c>
      <c r="CF28" s="2">
        <v>0</v>
      </c>
      <c r="CG28" s="2">
        <f t="shared" si="35"/>
        <v>0.5</v>
      </c>
      <c r="CH28" s="2">
        <v>0.5</v>
      </c>
      <c r="CI28" s="2">
        <v>0</v>
      </c>
      <c r="CJ28" s="2">
        <v>0</v>
      </c>
      <c r="CK28" s="2">
        <v>1</v>
      </c>
    </row>
    <row r="29" spans="1:89" x14ac:dyDescent="0.2">
      <c r="A29" s="1">
        <v>8</v>
      </c>
      <c r="B29" s="1" t="s">
        <v>204</v>
      </c>
      <c r="C29" s="1" t="s">
        <v>188</v>
      </c>
      <c r="D29" s="1" t="s">
        <v>205</v>
      </c>
      <c r="E29" s="1" t="s">
        <v>190</v>
      </c>
      <c r="F29" s="1" t="s">
        <v>191</v>
      </c>
      <c r="G29" s="2">
        <f t="shared" si="3"/>
        <v>0.60081845238095233</v>
      </c>
      <c r="H29" s="2">
        <f t="shared" si="4"/>
        <v>0.65476190476190477</v>
      </c>
      <c r="I29" s="2">
        <f t="shared" si="5"/>
        <v>0.546875</v>
      </c>
      <c r="J29" s="2">
        <f t="shared" si="6"/>
        <v>0.60119047619047616</v>
      </c>
      <c r="K29" s="2">
        <f t="shared" si="7"/>
        <v>0.5357142857142857</v>
      </c>
      <c r="L29" s="2">
        <f t="shared" si="8"/>
        <v>0.5357142857142857</v>
      </c>
      <c r="M29" s="2">
        <v>1</v>
      </c>
      <c r="N29" s="2">
        <v>1</v>
      </c>
      <c r="O29" s="2">
        <f t="shared" si="9"/>
        <v>0.75</v>
      </c>
      <c r="P29" s="2">
        <v>0.25</v>
      </c>
      <c r="Q29" s="2">
        <v>0.5</v>
      </c>
      <c r="R29" s="2">
        <f t="shared" si="10"/>
        <v>0</v>
      </c>
      <c r="S29" s="2">
        <v>0</v>
      </c>
      <c r="T29" s="2">
        <v>0</v>
      </c>
      <c r="U29" s="2">
        <v>1</v>
      </c>
      <c r="V29" s="2">
        <v>0</v>
      </c>
      <c r="W29" s="2">
        <v>0</v>
      </c>
      <c r="X29" s="2">
        <f t="shared" si="11"/>
        <v>0.66666666666666663</v>
      </c>
      <c r="Y29" s="2">
        <f t="shared" si="12"/>
        <v>0.66666666666666663</v>
      </c>
      <c r="Z29" s="2">
        <f t="shared" si="13"/>
        <v>0</v>
      </c>
      <c r="AA29" s="2">
        <v>0</v>
      </c>
      <c r="AB29" s="2">
        <v>0</v>
      </c>
      <c r="AC29" s="2">
        <f t="shared" si="14"/>
        <v>1</v>
      </c>
      <c r="AD29" s="2">
        <v>0.5</v>
      </c>
      <c r="AE29" s="2">
        <v>0.5</v>
      </c>
      <c r="AF29" s="2">
        <f t="shared" si="15"/>
        <v>1</v>
      </c>
      <c r="AG29" s="2">
        <v>0.5</v>
      </c>
      <c r="AH29" s="2">
        <v>0.5</v>
      </c>
      <c r="AI29" s="2">
        <f t="shared" si="16"/>
        <v>0.5</v>
      </c>
      <c r="AJ29" s="2">
        <f t="shared" si="17"/>
        <v>0.5</v>
      </c>
      <c r="AK29" s="2">
        <f t="shared" si="18"/>
        <v>0.5</v>
      </c>
      <c r="AL29" s="2">
        <f t="shared" si="19"/>
        <v>1</v>
      </c>
      <c r="AM29" s="2">
        <v>0.5</v>
      </c>
      <c r="AN29" s="2">
        <v>0.5</v>
      </c>
      <c r="AO29" s="2">
        <v>0</v>
      </c>
      <c r="AP29" s="2">
        <f t="shared" si="20"/>
        <v>0.5</v>
      </c>
      <c r="AQ29" s="2">
        <f t="shared" si="21"/>
        <v>0.5</v>
      </c>
      <c r="AR29" s="2">
        <v>0</v>
      </c>
      <c r="AS29" s="2">
        <v>0</v>
      </c>
      <c r="AT29" s="2">
        <v>1</v>
      </c>
      <c r="AU29" s="2">
        <v>1</v>
      </c>
      <c r="AV29" s="2">
        <f t="shared" si="22"/>
        <v>0.66666666666666663</v>
      </c>
      <c r="AW29" s="2">
        <f t="shared" si="23"/>
        <v>1</v>
      </c>
      <c r="AX29" s="2">
        <f t="shared" si="24"/>
        <v>1</v>
      </c>
      <c r="AY29" s="2">
        <v>1</v>
      </c>
      <c r="AZ29" s="2">
        <v>1</v>
      </c>
      <c r="BA29" s="2">
        <v>1</v>
      </c>
      <c r="BB29" s="2">
        <f t="shared" si="25"/>
        <v>0.33333333333333331</v>
      </c>
      <c r="BC29" s="2">
        <f t="shared" si="26"/>
        <v>0.33333333333333331</v>
      </c>
      <c r="BD29" s="2">
        <v>1</v>
      </c>
      <c r="BE29" s="2">
        <v>0</v>
      </c>
      <c r="BF29" s="2">
        <v>0</v>
      </c>
      <c r="BG29" s="2">
        <f t="shared" si="27"/>
        <v>0.63541666666666674</v>
      </c>
      <c r="BH29" s="2">
        <f t="shared" si="28"/>
        <v>0.58333333333333337</v>
      </c>
      <c r="BI29" s="2">
        <f t="shared" si="29"/>
        <v>0.83333333333333337</v>
      </c>
      <c r="BJ29" s="2">
        <v>1</v>
      </c>
      <c r="BK29" s="2">
        <v>1</v>
      </c>
      <c r="BL29" s="2">
        <v>1</v>
      </c>
      <c r="BM29" s="2">
        <v>1</v>
      </c>
      <c r="BN29" s="2">
        <v>0</v>
      </c>
      <c r="BO29" s="2">
        <v>1</v>
      </c>
      <c r="BP29" s="2">
        <f t="shared" si="30"/>
        <v>0.33333333333333331</v>
      </c>
      <c r="BQ29" s="2">
        <v>1</v>
      </c>
      <c r="BR29" s="2">
        <v>0</v>
      </c>
      <c r="BS29" s="2">
        <v>1</v>
      </c>
      <c r="BT29" s="2">
        <v>0</v>
      </c>
      <c r="BU29" s="2">
        <v>0</v>
      </c>
      <c r="BV29" s="2">
        <v>0</v>
      </c>
      <c r="BW29" s="2">
        <f t="shared" si="31"/>
        <v>0.6875</v>
      </c>
      <c r="BX29" s="2">
        <f t="shared" si="32"/>
        <v>1</v>
      </c>
      <c r="BY29" s="2">
        <v>1</v>
      </c>
      <c r="BZ29" s="2">
        <v>1</v>
      </c>
      <c r="CA29" s="2">
        <v>1</v>
      </c>
      <c r="CB29" s="2">
        <v>1</v>
      </c>
      <c r="CC29" s="2">
        <f t="shared" si="33"/>
        <v>0.375</v>
      </c>
      <c r="CD29" s="2">
        <f t="shared" si="34"/>
        <v>1</v>
      </c>
      <c r="CE29" s="2">
        <v>0.5</v>
      </c>
      <c r="CF29" s="2">
        <v>0.5</v>
      </c>
      <c r="CG29" s="2">
        <f t="shared" si="35"/>
        <v>0.5</v>
      </c>
      <c r="CH29" s="2">
        <v>0.5</v>
      </c>
      <c r="CI29" s="2">
        <v>0</v>
      </c>
      <c r="CJ29" s="2">
        <v>0</v>
      </c>
      <c r="CK29" s="2">
        <v>0</v>
      </c>
    </row>
    <row r="30" spans="1:89" x14ac:dyDescent="0.2">
      <c r="A30" s="1">
        <v>7</v>
      </c>
      <c r="B30" s="1" t="s">
        <v>202</v>
      </c>
      <c r="C30" s="1" t="s">
        <v>188</v>
      </c>
      <c r="D30" s="1" t="s">
        <v>203</v>
      </c>
      <c r="E30" s="1" t="s">
        <v>190</v>
      </c>
      <c r="F30" s="1" t="s">
        <v>190</v>
      </c>
      <c r="G30" s="2">
        <f t="shared" si="3"/>
        <v>0.59784226190476186</v>
      </c>
      <c r="H30" s="2">
        <f t="shared" si="4"/>
        <v>0.58630952380952384</v>
      </c>
      <c r="I30" s="2">
        <f t="shared" si="5"/>
        <v>0.609375</v>
      </c>
      <c r="J30" s="2">
        <f t="shared" si="6"/>
        <v>0.63095238095238093</v>
      </c>
      <c r="K30" s="2">
        <f t="shared" si="7"/>
        <v>0.9285714285714286</v>
      </c>
      <c r="L30" s="2">
        <f t="shared" si="8"/>
        <v>0.9285714285714286</v>
      </c>
      <c r="M30" s="2">
        <v>1</v>
      </c>
      <c r="N30" s="2">
        <v>1</v>
      </c>
      <c r="O30" s="2">
        <f t="shared" si="9"/>
        <v>0.75</v>
      </c>
      <c r="P30" s="2">
        <v>0.25</v>
      </c>
      <c r="Q30" s="2">
        <v>0.5</v>
      </c>
      <c r="R30" s="2">
        <f t="shared" si="10"/>
        <v>0.75</v>
      </c>
      <c r="S30" s="2">
        <v>0.25</v>
      </c>
      <c r="T30" s="2">
        <v>0.5</v>
      </c>
      <c r="U30" s="2">
        <v>1</v>
      </c>
      <c r="V30" s="2">
        <v>1</v>
      </c>
      <c r="W30" s="2">
        <v>1</v>
      </c>
      <c r="X30" s="2">
        <f t="shared" si="11"/>
        <v>0.33333333333333331</v>
      </c>
      <c r="Y30" s="2">
        <f t="shared" si="12"/>
        <v>0.33333333333333331</v>
      </c>
      <c r="Z30" s="2">
        <f t="shared" si="13"/>
        <v>0</v>
      </c>
      <c r="AA30" s="2">
        <v>0</v>
      </c>
      <c r="AB30" s="2">
        <v>0</v>
      </c>
      <c r="AC30" s="2">
        <f t="shared" si="14"/>
        <v>1</v>
      </c>
      <c r="AD30" s="2">
        <v>0.5</v>
      </c>
      <c r="AE30" s="2">
        <v>0.5</v>
      </c>
      <c r="AF30" s="2">
        <f t="shared" si="15"/>
        <v>0</v>
      </c>
      <c r="AG30" s="2">
        <v>0</v>
      </c>
      <c r="AH30" s="2">
        <v>0</v>
      </c>
      <c r="AI30" s="2">
        <f t="shared" si="16"/>
        <v>0.625</v>
      </c>
      <c r="AJ30" s="2">
        <f t="shared" si="17"/>
        <v>0.5</v>
      </c>
      <c r="AK30" s="2">
        <f t="shared" si="18"/>
        <v>0.5</v>
      </c>
      <c r="AL30" s="2">
        <f t="shared" si="19"/>
        <v>1</v>
      </c>
      <c r="AM30" s="2">
        <v>0.5</v>
      </c>
      <c r="AN30" s="2">
        <v>0.5</v>
      </c>
      <c r="AO30" s="2">
        <v>0</v>
      </c>
      <c r="AP30" s="2">
        <f t="shared" si="20"/>
        <v>0.75</v>
      </c>
      <c r="AQ30" s="2">
        <f t="shared" si="21"/>
        <v>0.75</v>
      </c>
      <c r="AR30" s="2">
        <v>0</v>
      </c>
      <c r="AS30" s="2">
        <v>1</v>
      </c>
      <c r="AT30" s="2">
        <v>1</v>
      </c>
      <c r="AU30" s="2">
        <v>1</v>
      </c>
      <c r="AV30" s="2">
        <f t="shared" si="22"/>
        <v>0.5</v>
      </c>
      <c r="AW30" s="2">
        <f t="shared" si="23"/>
        <v>0.33333333333333331</v>
      </c>
      <c r="AX30" s="2">
        <f t="shared" si="24"/>
        <v>0.33333333333333331</v>
      </c>
      <c r="AY30" s="2">
        <v>0</v>
      </c>
      <c r="AZ30" s="2">
        <v>0</v>
      </c>
      <c r="BA30" s="2">
        <v>1</v>
      </c>
      <c r="BB30" s="2">
        <f t="shared" si="25"/>
        <v>0.66666666666666663</v>
      </c>
      <c r="BC30" s="2">
        <f t="shared" si="26"/>
        <v>0.66666666666666663</v>
      </c>
      <c r="BD30" s="2">
        <v>0</v>
      </c>
      <c r="BE30" s="2">
        <v>1</v>
      </c>
      <c r="BF30" s="2">
        <v>1</v>
      </c>
      <c r="BG30" s="2">
        <f t="shared" si="27"/>
        <v>0.63541666666666674</v>
      </c>
      <c r="BH30" s="2">
        <f t="shared" si="28"/>
        <v>0.58333333333333337</v>
      </c>
      <c r="BI30" s="2">
        <f t="shared" si="29"/>
        <v>0.33333333333333331</v>
      </c>
      <c r="BJ30" s="2">
        <v>0</v>
      </c>
      <c r="BK30" s="2">
        <v>1</v>
      </c>
      <c r="BL30" s="2">
        <v>0</v>
      </c>
      <c r="BM30" s="2">
        <v>0</v>
      </c>
      <c r="BN30" s="2">
        <v>0</v>
      </c>
      <c r="BO30" s="2">
        <v>1</v>
      </c>
      <c r="BP30" s="2">
        <f t="shared" si="30"/>
        <v>0.83333333333333337</v>
      </c>
      <c r="BQ30" s="2">
        <v>1</v>
      </c>
      <c r="BR30" s="2">
        <v>1</v>
      </c>
      <c r="BS30" s="2">
        <v>1</v>
      </c>
      <c r="BT30" s="2">
        <v>1</v>
      </c>
      <c r="BU30" s="2">
        <v>0</v>
      </c>
      <c r="BV30" s="2">
        <v>1</v>
      </c>
      <c r="BW30" s="2">
        <f t="shared" si="31"/>
        <v>0.6875</v>
      </c>
      <c r="BX30" s="2">
        <f t="shared" si="32"/>
        <v>1</v>
      </c>
      <c r="BY30" s="2">
        <v>1</v>
      </c>
      <c r="BZ30" s="2">
        <v>1</v>
      </c>
      <c r="CA30" s="2">
        <v>1</v>
      </c>
      <c r="CB30" s="2">
        <v>1</v>
      </c>
      <c r="CC30" s="2">
        <f t="shared" si="33"/>
        <v>0.375</v>
      </c>
      <c r="CD30" s="2">
        <f t="shared" si="34"/>
        <v>0</v>
      </c>
      <c r="CE30" s="2">
        <v>0</v>
      </c>
      <c r="CF30" s="2">
        <v>0</v>
      </c>
      <c r="CG30" s="2">
        <f t="shared" si="35"/>
        <v>0.5</v>
      </c>
      <c r="CH30" s="2">
        <v>0.5</v>
      </c>
      <c r="CI30" s="2">
        <v>0</v>
      </c>
      <c r="CJ30" s="2">
        <v>0</v>
      </c>
      <c r="CK30" s="2">
        <v>1</v>
      </c>
    </row>
    <row r="31" spans="1:89" x14ac:dyDescent="0.2">
      <c r="A31" s="1">
        <v>178</v>
      </c>
      <c r="B31" s="1" t="s">
        <v>397</v>
      </c>
      <c r="C31" s="1" t="s">
        <v>387</v>
      </c>
      <c r="D31" s="1" t="s">
        <v>247</v>
      </c>
      <c r="E31" s="1" t="s">
        <v>297</v>
      </c>
      <c r="F31" s="1" t="s">
        <v>297</v>
      </c>
      <c r="G31" s="2">
        <f t="shared" si="3"/>
        <v>0.59747023809523814</v>
      </c>
      <c r="H31" s="2">
        <f t="shared" si="4"/>
        <v>0.49702380952380953</v>
      </c>
      <c r="I31" s="2">
        <f t="shared" si="5"/>
        <v>0.69791666666666663</v>
      </c>
      <c r="J31" s="2">
        <f t="shared" si="6"/>
        <v>0.61904761904761907</v>
      </c>
      <c r="K31" s="2">
        <f t="shared" si="7"/>
        <v>0.5714285714285714</v>
      </c>
      <c r="L31" s="2">
        <f t="shared" si="8"/>
        <v>0.5714285714285714</v>
      </c>
      <c r="M31" s="2">
        <v>1</v>
      </c>
      <c r="N31" s="2">
        <v>0</v>
      </c>
      <c r="O31" s="2">
        <f t="shared" si="9"/>
        <v>1</v>
      </c>
      <c r="P31" s="2">
        <v>0.25</v>
      </c>
      <c r="Q31" s="2">
        <v>0.75</v>
      </c>
      <c r="R31" s="2">
        <f t="shared" si="10"/>
        <v>0</v>
      </c>
      <c r="S31" s="2">
        <v>0</v>
      </c>
      <c r="T31" s="2">
        <v>0</v>
      </c>
      <c r="U31" s="2">
        <v>1</v>
      </c>
      <c r="V31" s="2">
        <v>0</v>
      </c>
      <c r="W31" s="2">
        <v>1</v>
      </c>
      <c r="X31" s="2">
        <f t="shared" si="11"/>
        <v>0.66666666666666663</v>
      </c>
      <c r="Y31" s="2">
        <f t="shared" si="12"/>
        <v>0.66666666666666663</v>
      </c>
      <c r="Z31" s="2">
        <f t="shared" si="13"/>
        <v>0</v>
      </c>
      <c r="AA31" s="2">
        <v>0</v>
      </c>
      <c r="AB31" s="2">
        <v>0</v>
      </c>
      <c r="AC31" s="2">
        <f t="shared" si="14"/>
        <v>1</v>
      </c>
      <c r="AD31" s="2">
        <v>0.5</v>
      </c>
      <c r="AE31" s="2">
        <v>0.5</v>
      </c>
      <c r="AF31" s="2">
        <f t="shared" si="15"/>
        <v>1</v>
      </c>
      <c r="AG31" s="2">
        <v>0.5</v>
      </c>
      <c r="AH31" s="2">
        <v>0.5</v>
      </c>
      <c r="AI31" s="2">
        <f t="shared" si="16"/>
        <v>0.75</v>
      </c>
      <c r="AJ31" s="2">
        <f t="shared" si="17"/>
        <v>1</v>
      </c>
      <c r="AK31" s="2">
        <f t="shared" si="18"/>
        <v>1</v>
      </c>
      <c r="AL31" s="2">
        <f t="shared" si="19"/>
        <v>1</v>
      </c>
      <c r="AM31" s="2">
        <v>0.5</v>
      </c>
      <c r="AN31" s="2">
        <v>0.5</v>
      </c>
      <c r="AO31" s="2">
        <v>1</v>
      </c>
      <c r="AP31" s="2">
        <f t="shared" si="20"/>
        <v>0.5</v>
      </c>
      <c r="AQ31" s="2">
        <f t="shared" si="21"/>
        <v>0.5</v>
      </c>
      <c r="AR31" s="2">
        <v>0</v>
      </c>
      <c r="AS31" s="2">
        <v>1</v>
      </c>
      <c r="AT31" s="2">
        <v>1</v>
      </c>
      <c r="AU31" s="2">
        <v>0</v>
      </c>
      <c r="AV31" s="2">
        <f t="shared" si="22"/>
        <v>0.5</v>
      </c>
      <c r="AW31" s="2">
        <f t="shared" si="23"/>
        <v>0</v>
      </c>
      <c r="AX31" s="2">
        <f t="shared" si="24"/>
        <v>0</v>
      </c>
      <c r="AY31" s="2">
        <v>0</v>
      </c>
      <c r="AZ31" s="2">
        <v>0</v>
      </c>
      <c r="BA31" s="2">
        <v>0</v>
      </c>
      <c r="BB31" s="2">
        <f t="shared" si="25"/>
        <v>1</v>
      </c>
      <c r="BC31" s="2">
        <f t="shared" si="26"/>
        <v>1</v>
      </c>
      <c r="BD31" s="2">
        <v>1</v>
      </c>
      <c r="BE31" s="2">
        <v>1</v>
      </c>
      <c r="BF31" s="2">
        <v>1</v>
      </c>
      <c r="BG31" s="2">
        <f t="shared" si="27"/>
        <v>0.52083333333333326</v>
      </c>
      <c r="BH31" s="2">
        <f t="shared" si="28"/>
        <v>0.41666666666666663</v>
      </c>
      <c r="BI31" s="2">
        <f t="shared" si="29"/>
        <v>0.5</v>
      </c>
      <c r="BJ31" s="2">
        <v>0</v>
      </c>
      <c r="BK31" s="2">
        <v>1</v>
      </c>
      <c r="BL31" s="2">
        <v>1</v>
      </c>
      <c r="BM31" s="2">
        <v>0</v>
      </c>
      <c r="BN31" s="2">
        <v>0</v>
      </c>
      <c r="BO31" s="2">
        <v>1</v>
      </c>
      <c r="BP31" s="2">
        <f t="shared" si="30"/>
        <v>0.33333333333333331</v>
      </c>
      <c r="BQ31" s="2">
        <v>0</v>
      </c>
      <c r="BR31" s="2">
        <v>0</v>
      </c>
      <c r="BS31" s="2">
        <v>1</v>
      </c>
      <c r="BT31" s="2">
        <v>0</v>
      </c>
      <c r="BU31" s="2">
        <v>0</v>
      </c>
      <c r="BV31" s="2">
        <v>1</v>
      </c>
      <c r="BW31" s="2">
        <f t="shared" si="31"/>
        <v>0.625</v>
      </c>
      <c r="BX31" s="2">
        <f t="shared" si="32"/>
        <v>1</v>
      </c>
      <c r="BY31" s="2">
        <v>1</v>
      </c>
      <c r="BZ31" s="2">
        <v>1</v>
      </c>
      <c r="CA31" s="2">
        <v>1</v>
      </c>
      <c r="CB31" s="2">
        <v>1</v>
      </c>
      <c r="CC31" s="2">
        <f t="shared" si="33"/>
        <v>0.25</v>
      </c>
      <c r="CD31" s="2">
        <f t="shared" si="34"/>
        <v>0</v>
      </c>
      <c r="CE31" s="2">
        <v>0</v>
      </c>
      <c r="CF31" s="2">
        <v>0</v>
      </c>
      <c r="CG31" s="2">
        <f t="shared" si="35"/>
        <v>1</v>
      </c>
      <c r="CH31" s="2">
        <v>0.5</v>
      </c>
      <c r="CI31" s="2">
        <v>0.5</v>
      </c>
      <c r="CJ31" s="2">
        <v>0</v>
      </c>
      <c r="CK31" s="2">
        <v>0</v>
      </c>
    </row>
    <row r="32" spans="1:89" x14ac:dyDescent="0.2">
      <c r="A32" s="1">
        <v>34</v>
      </c>
      <c r="B32" s="1" t="s">
        <v>254</v>
      </c>
      <c r="C32" s="1" t="s">
        <v>253</v>
      </c>
      <c r="D32" s="1" t="s">
        <v>205</v>
      </c>
      <c r="E32" s="1" t="s">
        <v>190</v>
      </c>
      <c r="F32" s="1" t="s">
        <v>191</v>
      </c>
      <c r="G32" s="2">
        <f t="shared" si="3"/>
        <v>0.59561011904761907</v>
      </c>
      <c r="H32" s="2">
        <f t="shared" si="4"/>
        <v>0.55059523809523814</v>
      </c>
      <c r="I32" s="2">
        <f t="shared" si="5"/>
        <v>0.640625</v>
      </c>
      <c r="J32" s="2">
        <f t="shared" si="6"/>
        <v>0.60119047619047616</v>
      </c>
      <c r="K32" s="2">
        <f t="shared" si="7"/>
        <v>0.5357142857142857</v>
      </c>
      <c r="L32" s="2">
        <f t="shared" si="8"/>
        <v>0.5357142857142857</v>
      </c>
      <c r="M32" s="2">
        <v>1</v>
      </c>
      <c r="N32" s="2">
        <v>1</v>
      </c>
      <c r="O32" s="2">
        <f t="shared" si="9"/>
        <v>0.75</v>
      </c>
      <c r="P32" s="2">
        <v>0.25</v>
      </c>
      <c r="Q32" s="2">
        <v>0.5</v>
      </c>
      <c r="R32" s="2">
        <f t="shared" si="10"/>
        <v>0</v>
      </c>
      <c r="S32" s="2">
        <v>0</v>
      </c>
      <c r="T32" s="2">
        <v>0</v>
      </c>
      <c r="U32" s="2">
        <v>0</v>
      </c>
      <c r="V32" s="2">
        <v>0</v>
      </c>
      <c r="W32" s="2">
        <v>1</v>
      </c>
      <c r="X32" s="2">
        <f t="shared" si="11"/>
        <v>0.66666666666666663</v>
      </c>
      <c r="Y32" s="2">
        <f t="shared" si="12"/>
        <v>0.66666666666666663</v>
      </c>
      <c r="Z32" s="2">
        <f t="shared" si="13"/>
        <v>0</v>
      </c>
      <c r="AA32" s="2">
        <v>0</v>
      </c>
      <c r="AB32" s="2">
        <v>0</v>
      </c>
      <c r="AC32" s="2">
        <f t="shared" si="14"/>
        <v>1</v>
      </c>
      <c r="AD32" s="2">
        <v>0.5</v>
      </c>
      <c r="AE32" s="2">
        <v>0.5</v>
      </c>
      <c r="AF32" s="2">
        <f t="shared" si="15"/>
        <v>1</v>
      </c>
      <c r="AG32" s="2">
        <v>0.5</v>
      </c>
      <c r="AH32" s="2">
        <v>0.5</v>
      </c>
      <c r="AI32" s="2">
        <f t="shared" si="16"/>
        <v>0.375</v>
      </c>
      <c r="AJ32" s="2">
        <f t="shared" si="17"/>
        <v>0</v>
      </c>
      <c r="AK32" s="2">
        <f t="shared" si="18"/>
        <v>0</v>
      </c>
      <c r="AL32" s="2">
        <f t="shared" si="19"/>
        <v>0</v>
      </c>
      <c r="AM32" s="2">
        <v>0</v>
      </c>
      <c r="AN32" s="2">
        <v>0</v>
      </c>
      <c r="AO32" s="2">
        <v>0</v>
      </c>
      <c r="AP32" s="2">
        <f t="shared" si="20"/>
        <v>0.75</v>
      </c>
      <c r="AQ32" s="2">
        <f t="shared" si="21"/>
        <v>0.75</v>
      </c>
      <c r="AR32" s="2">
        <v>1</v>
      </c>
      <c r="AS32" s="2">
        <v>0</v>
      </c>
      <c r="AT32" s="2">
        <v>1</v>
      </c>
      <c r="AU32" s="2">
        <v>1</v>
      </c>
      <c r="AV32" s="2">
        <f t="shared" si="22"/>
        <v>0.66666666666666663</v>
      </c>
      <c r="AW32" s="2">
        <f t="shared" si="23"/>
        <v>1</v>
      </c>
      <c r="AX32" s="2">
        <f t="shared" si="24"/>
        <v>1</v>
      </c>
      <c r="AY32" s="2">
        <v>1</v>
      </c>
      <c r="AZ32" s="2">
        <v>1</v>
      </c>
      <c r="BA32" s="2">
        <v>1</v>
      </c>
      <c r="BB32" s="2">
        <f t="shared" si="25"/>
        <v>0.33333333333333331</v>
      </c>
      <c r="BC32" s="2">
        <f t="shared" si="26"/>
        <v>0.33333333333333331</v>
      </c>
      <c r="BD32" s="2">
        <v>1</v>
      </c>
      <c r="BE32" s="2">
        <v>0</v>
      </c>
      <c r="BF32" s="2">
        <v>0</v>
      </c>
      <c r="BG32" s="2">
        <f t="shared" si="27"/>
        <v>0.73958333333333337</v>
      </c>
      <c r="BH32" s="2">
        <f t="shared" si="28"/>
        <v>0.66666666666666674</v>
      </c>
      <c r="BI32" s="2">
        <f t="shared" si="29"/>
        <v>0.83333333333333337</v>
      </c>
      <c r="BJ32" s="2">
        <v>1</v>
      </c>
      <c r="BK32" s="2">
        <v>1</v>
      </c>
      <c r="BL32" s="2">
        <v>1</v>
      </c>
      <c r="BM32" s="2">
        <v>1</v>
      </c>
      <c r="BN32" s="2">
        <v>0</v>
      </c>
      <c r="BO32" s="2">
        <v>1</v>
      </c>
      <c r="BP32" s="2">
        <f t="shared" si="30"/>
        <v>0.5</v>
      </c>
      <c r="BQ32" s="2">
        <v>1</v>
      </c>
      <c r="BR32" s="2">
        <v>1</v>
      </c>
      <c r="BS32" s="2">
        <v>1</v>
      </c>
      <c r="BT32" s="2">
        <v>0</v>
      </c>
      <c r="BU32" s="2">
        <v>0</v>
      </c>
      <c r="BV32" s="2">
        <v>0</v>
      </c>
      <c r="BW32" s="2">
        <f t="shared" si="31"/>
        <v>0.8125</v>
      </c>
      <c r="BX32" s="2">
        <f t="shared" si="32"/>
        <v>1</v>
      </c>
      <c r="BY32" s="2">
        <v>1</v>
      </c>
      <c r="BZ32" s="2">
        <v>1</v>
      </c>
      <c r="CA32" s="2">
        <v>1</v>
      </c>
      <c r="CB32" s="2">
        <v>1</v>
      </c>
      <c r="CC32" s="2">
        <f t="shared" si="33"/>
        <v>0.625</v>
      </c>
      <c r="CD32" s="2">
        <f t="shared" si="34"/>
        <v>1</v>
      </c>
      <c r="CE32" s="2">
        <v>0.5</v>
      </c>
      <c r="CF32" s="2">
        <v>0.5</v>
      </c>
      <c r="CG32" s="2">
        <f t="shared" si="35"/>
        <v>0.5</v>
      </c>
      <c r="CH32" s="2">
        <v>0.5</v>
      </c>
      <c r="CI32" s="2">
        <v>0</v>
      </c>
      <c r="CJ32" s="2">
        <v>0</v>
      </c>
      <c r="CK32" s="2">
        <v>1</v>
      </c>
    </row>
    <row r="33" spans="1:89" x14ac:dyDescent="0.2">
      <c r="A33" s="1">
        <v>45</v>
      </c>
      <c r="B33" s="1" t="s">
        <v>268</v>
      </c>
      <c r="C33" s="1" t="s">
        <v>260</v>
      </c>
      <c r="D33" s="1" t="s">
        <v>205</v>
      </c>
      <c r="E33" s="1" t="s">
        <v>190</v>
      </c>
      <c r="F33" s="1" t="s">
        <v>269</v>
      </c>
      <c r="G33" s="2">
        <f t="shared" si="3"/>
        <v>0.59561011904761907</v>
      </c>
      <c r="H33" s="2">
        <f t="shared" si="4"/>
        <v>0.46726190476190477</v>
      </c>
      <c r="I33" s="2">
        <f t="shared" si="5"/>
        <v>0.72395833333333326</v>
      </c>
      <c r="J33" s="2">
        <f t="shared" si="6"/>
        <v>0.72619047619047616</v>
      </c>
      <c r="K33" s="2">
        <f t="shared" si="7"/>
        <v>0.5357142857142857</v>
      </c>
      <c r="L33" s="2">
        <f t="shared" si="8"/>
        <v>0.5357142857142857</v>
      </c>
      <c r="M33" s="2">
        <v>1</v>
      </c>
      <c r="N33" s="2">
        <v>1</v>
      </c>
      <c r="O33" s="2">
        <f t="shared" si="9"/>
        <v>0.75</v>
      </c>
      <c r="P33" s="2">
        <v>0.25</v>
      </c>
      <c r="Q33" s="2">
        <v>0.5</v>
      </c>
      <c r="R33" s="2">
        <f t="shared" si="10"/>
        <v>0</v>
      </c>
      <c r="S33" s="2">
        <v>0</v>
      </c>
      <c r="T33" s="2">
        <v>0</v>
      </c>
      <c r="U33" s="2">
        <v>0</v>
      </c>
      <c r="V33" s="2">
        <v>0</v>
      </c>
      <c r="W33" s="2">
        <v>1</v>
      </c>
      <c r="X33" s="2">
        <f t="shared" si="11"/>
        <v>0.91666666666666663</v>
      </c>
      <c r="Y33" s="2">
        <f t="shared" si="12"/>
        <v>0.91666666666666663</v>
      </c>
      <c r="Z33" s="2">
        <f t="shared" si="13"/>
        <v>0.75</v>
      </c>
      <c r="AA33" s="2">
        <v>0.25</v>
      </c>
      <c r="AB33" s="2">
        <v>0.5</v>
      </c>
      <c r="AC33" s="2">
        <f t="shared" si="14"/>
        <v>1</v>
      </c>
      <c r="AD33" s="2">
        <v>0.5</v>
      </c>
      <c r="AE33" s="2">
        <v>0.5</v>
      </c>
      <c r="AF33" s="2">
        <f t="shared" si="15"/>
        <v>1</v>
      </c>
      <c r="AG33" s="2">
        <v>0.5</v>
      </c>
      <c r="AH33" s="2">
        <v>0.5</v>
      </c>
      <c r="AI33" s="2">
        <f t="shared" si="16"/>
        <v>0.625</v>
      </c>
      <c r="AJ33" s="2">
        <f t="shared" si="17"/>
        <v>0.5</v>
      </c>
      <c r="AK33" s="2">
        <f t="shared" si="18"/>
        <v>0.5</v>
      </c>
      <c r="AL33" s="2">
        <f t="shared" si="19"/>
        <v>1</v>
      </c>
      <c r="AM33" s="2">
        <v>0.5</v>
      </c>
      <c r="AN33" s="2">
        <v>0.5</v>
      </c>
      <c r="AO33" s="2">
        <v>0</v>
      </c>
      <c r="AP33" s="2">
        <f t="shared" si="20"/>
        <v>0.75</v>
      </c>
      <c r="AQ33" s="2">
        <f t="shared" si="21"/>
        <v>0.75</v>
      </c>
      <c r="AR33" s="2">
        <v>1</v>
      </c>
      <c r="AS33" s="2">
        <v>0</v>
      </c>
      <c r="AT33" s="2">
        <v>1</v>
      </c>
      <c r="AU33" s="2">
        <v>1</v>
      </c>
      <c r="AV33" s="2">
        <f t="shared" si="22"/>
        <v>0.33333333333333331</v>
      </c>
      <c r="AW33" s="2">
        <f t="shared" si="23"/>
        <v>0</v>
      </c>
      <c r="AX33" s="2">
        <f t="shared" si="24"/>
        <v>0</v>
      </c>
      <c r="AY33" s="2">
        <v>0</v>
      </c>
      <c r="AZ33" s="2">
        <v>0</v>
      </c>
      <c r="BA33" s="2">
        <v>0</v>
      </c>
      <c r="BB33" s="2">
        <f t="shared" si="25"/>
        <v>0.66666666666666663</v>
      </c>
      <c r="BC33" s="2">
        <f t="shared" si="26"/>
        <v>0.66666666666666663</v>
      </c>
      <c r="BD33" s="2">
        <v>0</v>
      </c>
      <c r="BE33" s="2">
        <v>1</v>
      </c>
      <c r="BF33" s="2">
        <v>1</v>
      </c>
      <c r="BG33" s="2">
        <f t="shared" si="27"/>
        <v>0.69791666666666674</v>
      </c>
      <c r="BH33" s="2">
        <f t="shared" si="28"/>
        <v>0.83333333333333337</v>
      </c>
      <c r="BI33" s="2">
        <f t="shared" si="29"/>
        <v>0.83333333333333337</v>
      </c>
      <c r="BJ33" s="2">
        <v>0</v>
      </c>
      <c r="BK33" s="2">
        <v>1</v>
      </c>
      <c r="BL33" s="2">
        <v>1</v>
      </c>
      <c r="BM33" s="2">
        <v>1</v>
      </c>
      <c r="BN33" s="2">
        <v>1</v>
      </c>
      <c r="BO33" s="2">
        <v>1</v>
      </c>
      <c r="BP33" s="2">
        <f t="shared" si="30"/>
        <v>0.83333333333333337</v>
      </c>
      <c r="BQ33" s="2">
        <v>1</v>
      </c>
      <c r="BR33" s="2">
        <v>1</v>
      </c>
      <c r="BS33" s="2">
        <v>1</v>
      </c>
      <c r="BT33" s="2">
        <v>1</v>
      </c>
      <c r="BU33" s="2">
        <v>0</v>
      </c>
      <c r="BV33" s="2">
        <v>1</v>
      </c>
      <c r="BW33" s="2">
        <f t="shared" si="31"/>
        <v>0.5625</v>
      </c>
      <c r="BX33" s="2">
        <f t="shared" si="32"/>
        <v>0.75</v>
      </c>
      <c r="BY33" s="2">
        <v>1</v>
      </c>
      <c r="BZ33" s="2">
        <v>1</v>
      </c>
      <c r="CA33" s="2">
        <v>0</v>
      </c>
      <c r="CB33" s="2">
        <v>1</v>
      </c>
      <c r="CC33" s="2">
        <f t="shared" si="33"/>
        <v>0.375</v>
      </c>
      <c r="CD33" s="2">
        <f t="shared" si="34"/>
        <v>0</v>
      </c>
      <c r="CE33" s="2">
        <v>0</v>
      </c>
      <c r="CF33" s="2">
        <v>0</v>
      </c>
      <c r="CG33" s="2">
        <f t="shared" si="35"/>
        <v>0.5</v>
      </c>
      <c r="CH33" s="2">
        <v>0.5</v>
      </c>
      <c r="CI33" s="2">
        <v>0</v>
      </c>
      <c r="CJ33" s="2">
        <v>0</v>
      </c>
      <c r="CK33" s="2">
        <v>1</v>
      </c>
    </row>
    <row r="34" spans="1:89" x14ac:dyDescent="0.2">
      <c r="A34" s="1">
        <v>135</v>
      </c>
      <c r="B34" s="1" t="s">
        <v>359</v>
      </c>
      <c r="C34" s="1" t="s">
        <v>349</v>
      </c>
      <c r="D34" s="1" t="s">
        <v>209</v>
      </c>
      <c r="E34" s="1" t="s">
        <v>190</v>
      </c>
      <c r="F34" s="1" t="s">
        <v>190</v>
      </c>
      <c r="G34" s="2">
        <f t="shared" si="3"/>
        <v>0.59226190476190477</v>
      </c>
      <c r="H34" s="2">
        <f t="shared" si="4"/>
        <v>0.51785714285714279</v>
      </c>
      <c r="I34" s="2">
        <f t="shared" si="5"/>
        <v>0.66666666666666663</v>
      </c>
      <c r="J34" s="2">
        <f t="shared" si="6"/>
        <v>0.61904761904761907</v>
      </c>
      <c r="K34" s="2">
        <f t="shared" si="7"/>
        <v>0.5714285714285714</v>
      </c>
      <c r="L34" s="2">
        <f t="shared" si="8"/>
        <v>0.5714285714285714</v>
      </c>
      <c r="M34" s="2">
        <v>1</v>
      </c>
      <c r="N34" s="2">
        <v>0</v>
      </c>
      <c r="O34" s="2">
        <f t="shared" si="9"/>
        <v>1</v>
      </c>
      <c r="P34" s="2">
        <v>0.25</v>
      </c>
      <c r="Q34" s="2">
        <v>0.75</v>
      </c>
      <c r="R34" s="2">
        <f t="shared" si="10"/>
        <v>1</v>
      </c>
      <c r="S34" s="2">
        <v>0.25</v>
      </c>
      <c r="T34" s="2">
        <v>0.75</v>
      </c>
      <c r="U34" s="2">
        <v>0</v>
      </c>
      <c r="V34" s="2">
        <v>0</v>
      </c>
      <c r="W34" s="2">
        <v>1</v>
      </c>
      <c r="X34" s="2">
        <f t="shared" si="11"/>
        <v>0.66666666666666663</v>
      </c>
      <c r="Y34" s="2">
        <f t="shared" si="12"/>
        <v>0.66666666666666663</v>
      </c>
      <c r="Z34" s="2">
        <f t="shared" si="13"/>
        <v>0</v>
      </c>
      <c r="AA34" s="2">
        <v>0</v>
      </c>
      <c r="AB34" s="2">
        <v>0</v>
      </c>
      <c r="AC34" s="2">
        <f t="shared" si="14"/>
        <v>1</v>
      </c>
      <c r="AD34" s="2">
        <v>0.5</v>
      </c>
      <c r="AE34" s="2">
        <v>0.5</v>
      </c>
      <c r="AF34" s="2">
        <f t="shared" si="15"/>
        <v>1</v>
      </c>
      <c r="AG34" s="2">
        <v>0.5</v>
      </c>
      <c r="AH34" s="2">
        <v>0.5</v>
      </c>
      <c r="AI34" s="2">
        <f t="shared" si="16"/>
        <v>0.25</v>
      </c>
      <c r="AJ34" s="2">
        <f t="shared" si="17"/>
        <v>0</v>
      </c>
      <c r="AK34" s="2">
        <f t="shared" si="18"/>
        <v>0</v>
      </c>
      <c r="AL34" s="2">
        <f t="shared" si="19"/>
        <v>0</v>
      </c>
      <c r="AM34" s="2">
        <v>0</v>
      </c>
      <c r="AN34" s="2">
        <v>0</v>
      </c>
      <c r="AO34" s="2">
        <v>0</v>
      </c>
      <c r="AP34" s="2">
        <f t="shared" si="20"/>
        <v>0.5</v>
      </c>
      <c r="AQ34" s="2">
        <f t="shared" si="21"/>
        <v>0.5</v>
      </c>
      <c r="AR34" s="2">
        <v>1</v>
      </c>
      <c r="AS34" s="2">
        <v>0</v>
      </c>
      <c r="AT34" s="2">
        <v>1</v>
      </c>
      <c r="AU34" s="2">
        <v>0</v>
      </c>
      <c r="AV34" s="2">
        <f t="shared" si="22"/>
        <v>1</v>
      </c>
      <c r="AW34" s="2">
        <f t="shared" si="23"/>
        <v>1</v>
      </c>
      <c r="AX34" s="2">
        <f t="shared" si="24"/>
        <v>1</v>
      </c>
      <c r="AY34" s="2">
        <v>1</v>
      </c>
      <c r="AZ34" s="2">
        <v>1</v>
      </c>
      <c r="BA34" s="2">
        <v>1</v>
      </c>
      <c r="BB34" s="2">
        <f t="shared" si="25"/>
        <v>1</v>
      </c>
      <c r="BC34" s="2">
        <f t="shared" si="26"/>
        <v>1</v>
      </c>
      <c r="BD34" s="2">
        <v>1</v>
      </c>
      <c r="BE34" s="2">
        <v>1</v>
      </c>
      <c r="BF34" s="2">
        <v>1</v>
      </c>
      <c r="BG34" s="2">
        <f t="shared" si="27"/>
        <v>0.5</v>
      </c>
      <c r="BH34" s="2">
        <f t="shared" si="28"/>
        <v>0.5</v>
      </c>
      <c r="BI34" s="2">
        <f t="shared" si="29"/>
        <v>0.83333333333333337</v>
      </c>
      <c r="BJ34" s="2">
        <v>1</v>
      </c>
      <c r="BK34" s="2">
        <v>1</v>
      </c>
      <c r="BL34" s="2">
        <v>1</v>
      </c>
      <c r="BM34" s="2">
        <v>0</v>
      </c>
      <c r="BN34" s="2">
        <v>1</v>
      </c>
      <c r="BO34" s="2">
        <v>1</v>
      </c>
      <c r="BP34" s="2">
        <f t="shared" si="30"/>
        <v>0.16666666666666666</v>
      </c>
      <c r="BQ34" s="2">
        <v>0</v>
      </c>
      <c r="BR34" s="2">
        <v>0</v>
      </c>
      <c r="BS34" s="2">
        <v>1</v>
      </c>
      <c r="BT34" s="2">
        <v>0</v>
      </c>
      <c r="BU34" s="2">
        <v>0</v>
      </c>
      <c r="BV34" s="2">
        <v>0</v>
      </c>
      <c r="BW34" s="2">
        <f t="shared" si="31"/>
        <v>0.5</v>
      </c>
      <c r="BX34" s="2">
        <f t="shared" si="32"/>
        <v>0.5</v>
      </c>
      <c r="BY34" s="2">
        <v>1</v>
      </c>
      <c r="BZ34" s="2">
        <v>1</v>
      </c>
      <c r="CA34" s="2">
        <v>0</v>
      </c>
      <c r="CB34" s="2">
        <v>0</v>
      </c>
      <c r="CC34" s="2">
        <f t="shared" si="33"/>
        <v>0.5</v>
      </c>
      <c r="CD34" s="2">
        <f t="shared" si="34"/>
        <v>0</v>
      </c>
      <c r="CE34" s="2">
        <v>0</v>
      </c>
      <c r="CF34" s="2">
        <v>0</v>
      </c>
      <c r="CG34" s="2">
        <f t="shared" si="35"/>
        <v>1</v>
      </c>
      <c r="CH34" s="2">
        <v>0.5</v>
      </c>
      <c r="CI34" s="2">
        <v>0.5</v>
      </c>
      <c r="CJ34" s="2">
        <v>0</v>
      </c>
      <c r="CK34" s="2">
        <v>1</v>
      </c>
    </row>
    <row r="35" spans="1:89" x14ac:dyDescent="0.2">
      <c r="A35" s="1">
        <v>28</v>
      </c>
      <c r="B35" s="1" t="s">
        <v>242</v>
      </c>
      <c r="C35" s="1" t="s">
        <v>188</v>
      </c>
      <c r="D35" s="1" t="s">
        <v>243</v>
      </c>
      <c r="E35" s="1" t="s">
        <v>190</v>
      </c>
      <c r="F35" s="1" t="s">
        <v>190</v>
      </c>
      <c r="G35" s="2">
        <f t="shared" si="3"/>
        <v>0.59077380952380953</v>
      </c>
      <c r="H35" s="2">
        <f t="shared" si="4"/>
        <v>0.43154761904761901</v>
      </c>
      <c r="I35" s="2">
        <f t="shared" si="5"/>
        <v>0.75</v>
      </c>
      <c r="J35" s="2">
        <f t="shared" si="6"/>
        <v>0.48809523809523814</v>
      </c>
      <c r="K35" s="2">
        <f t="shared" si="7"/>
        <v>0.39285714285714285</v>
      </c>
      <c r="L35" s="2">
        <f t="shared" si="8"/>
        <v>0.39285714285714285</v>
      </c>
      <c r="M35" s="2">
        <v>1</v>
      </c>
      <c r="N35" s="2">
        <v>1</v>
      </c>
      <c r="O35" s="2">
        <f t="shared" si="9"/>
        <v>0.75</v>
      </c>
      <c r="P35" s="2">
        <v>0.25</v>
      </c>
      <c r="Q35" s="2">
        <v>0.5</v>
      </c>
      <c r="R35" s="2">
        <f t="shared" si="10"/>
        <v>0</v>
      </c>
      <c r="S35" s="2">
        <v>0</v>
      </c>
      <c r="T35" s="2">
        <v>0</v>
      </c>
      <c r="U35" s="2">
        <v>0</v>
      </c>
      <c r="V35" s="2">
        <v>0</v>
      </c>
      <c r="W35" s="2">
        <v>0</v>
      </c>
      <c r="X35" s="2">
        <f t="shared" si="11"/>
        <v>0.58333333333333337</v>
      </c>
      <c r="Y35" s="2">
        <f t="shared" si="12"/>
        <v>0.58333333333333337</v>
      </c>
      <c r="Z35" s="2">
        <f t="shared" si="13"/>
        <v>0.75</v>
      </c>
      <c r="AA35" s="2">
        <v>0.25</v>
      </c>
      <c r="AB35" s="2">
        <v>0.5</v>
      </c>
      <c r="AC35" s="2">
        <f t="shared" si="14"/>
        <v>1</v>
      </c>
      <c r="AD35" s="2">
        <v>0.5</v>
      </c>
      <c r="AE35" s="2">
        <v>0.5</v>
      </c>
      <c r="AF35" s="2">
        <f t="shared" si="15"/>
        <v>0</v>
      </c>
      <c r="AG35" s="2">
        <v>0</v>
      </c>
      <c r="AH35" s="2">
        <v>0</v>
      </c>
      <c r="AI35" s="2">
        <f t="shared" si="16"/>
        <v>1</v>
      </c>
      <c r="AJ35" s="2">
        <f t="shared" si="17"/>
        <v>1</v>
      </c>
      <c r="AK35" s="2">
        <f t="shared" si="18"/>
        <v>1</v>
      </c>
      <c r="AL35" s="2">
        <f t="shared" si="19"/>
        <v>1</v>
      </c>
      <c r="AM35" s="2">
        <v>0.5</v>
      </c>
      <c r="AN35" s="2">
        <v>0.5</v>
      </c>
      <c r="AO35" s="2">
        <v>1</v>
      </c>
      <c r="AP35" s="2">
        <f t="shared" si="20"/>
        <v>1</v>
      </c>
      <c r="AQ35" s="2">
        <f t="shared" si="21"/>
        <v>1</v>
      </c>
      <c r="AR35" s="2">
        <v>1</v>
      </c>
      <c r="AS35" s="2">
        <v>1</v>
      </c>
      <c r="AT35" s="2">
        <v>1</v>
      </c>
      <c r="AU35" s="2">
        <v>1</v>
      </c>
      <c r="AV35" s="2">
        <f t="shared" si="22"/>
        <v>0.33333333333333331</v>
      </c>
      <c r="AW35" s="2">
        <f t="shared" si="23"/>
        <v>0</v>
      </c>
      <c r="AX35" s="2">
        <f t="shared" si="24"/>
        <v>0</v>
      </c>
      <c r="AY35" s="2">
        <v>0</v>
      </c>
      <c r="AZ35" s="2">
        <v>0</v>
      </c>
      <c r="BA35" s="2">
        <v>0</v>
      </c>
      <c r="BB35" s="2">
        <f t="shared" si="25"/>
        <v>0.66666666666666663</v>
      </c>
      <c r="BC35" s="2">
        <f t="shared" si="26"/>
        <v>0.66666666666666663</v>
      </c>
      <c r="BD35" s="2">
        <v>1</v>
      </c>
      <c r="BE35" s="2">
        <v>0</v>
      </c>
      <c r="BF35" s="2">
        <v>1</v>
      </c>
      <c r="BG35" s="2">
        <f t="shared" si="27"/>
        <v>0.54166666666666663</v>
      </c>
      <c r="BH35" s="2">
        <f t="shared" si="28"/>
        <v>0.33333333333333331</v>
      </c>
      <c r="BI35" s="2">
        <f t="shared" si="29"/>
        <v>0.66666666666666663</v>
      </c>
      <c r="BJ35" s="2">
        <v>0</v>
      </c>
      <c r="BK35" s="2">
        <v>1</v>
      </c>
      <c r="BL35" s="2">
        <v>1</v>
      </c>
      <c r="BM35" s="2">
        <v>1</v>
      </c>
      <c r="BN35" s="2">
        <v>0</v>
      </c>
      <c r="BO35" s="2">
        <v>1</v>
      </c>
      <c r="BP35" s="2">
        <f t="shared" si="30"/>
        <v>0</v>
      </c>
      <c r="BQ35" s="2">
        <v>0</v>
      </c>
      <c r="BR35" s="2">
        <v>0</v>
      </c>
      <c r="BS35" s="2">
        <v>0</v>
      </c>
      <c r="BT35" s="2">
        <v>0</v>
      </c>
      <c r="BU35" s="2">
        <v>0</v>
      </c>
      <c r="BV35" s="2">
        <v>0</v>
      </c>
      <c r="BW35" s="2">
        <f t="shared" si="31"/>
        <v>0.75</v>
      </c>
      <c r="BX35" s="2">
        <f t="shared" si="32"/>
        <v>1</v>
      </c>
      <c r="BY35" s="2">
        <v>1</v>
      </c>
      <c r="BZ35" s="2">
        <v>1</v>
      </c>
      <c r="CA35" s="2">
        <v>1</v>
      </c>
      <c r="CB35" s="2">
        <v>1</v>
      </c>
      <c r="CC35" s="2">
        <f t="shared" si="33"/>
        <v>0.5</v>
      </c>
      <c r="CD35" s="2">
        <f t="shared" si="34"/>
        <v>1</v>
      </c>
      <c r="CE35" s="2">
        <v>0.5</v>
      </c>
      <c r="CF35" s="2">
        <v>0.5</v>
      </c>
      <c r="CG35" s="2">
        <f t="shared" si="35"/>
        <v>0</v>
      </c>
      <c r="CH35" s="2">
        <v>0</v>
      </c>
      <c r="CI35" s="2">
        <v>0</v>
      </c>
      <c r="CJ35" s="2">
        <v>0</v>
      </c>
      <c r="CK35" s="2">
        <v>1</v>
      </c>
    </row>
    <row r="36" spans="1:89" x14ac:dyDescent="0.2">
      <c r="A36" s="1">
        <v>229</v>
      </c>
      <c r="B36" s="1" t="s">
        <v>449</v>
      </c>
      <c r="C36" s="1" t="s">
        <v>422</v>
      </c>
      <c r="D36" s="1" t="s">
        <v>243</v>
      </c>
      <c r="E36" s="1" t="s">
        <v>190</v>
      </c>
      <c r="F36" s="1" t="s">
        <v>190</v>
      </c>
      <c r="G36" s="2">
        <f t="shared" si="3"/>
        <v>0.59002976190476197</v>
      </c>
      <c r="H36" s="2">
        <f t="shared" si="4"/>
        <v>0.56547619047619047</v>
      </c>
      <c r="I36" s="2">
        <f t="shared" si="5"/>
        <v>0.61458333333333337</v>
      </c>
      <c r="J36" s="2">
        <f t="shared" si="6"/>
        <v>0.9642857142857143</v>
      </c>
      <c r="K36" s="2">
        <f t="shared" si="7"/>
        <v>0.9285714285714286</v>
      </c>
      <c r="L36" s="2">
        <f t="shared" si="8"/>
        <v>0.9285714285714286</v>
      </c>
      <c r="M36" s="2">
        <v>1</v>
      </c>
      <c r="N36" s="2">
        <v>1</v>
      </c>
      <c r="O36" s="2">
        <f t="shared" si="9"/>
        <v>0.75</v>
      </c>
      <c r="P36" s="2">
        <v>0.25</v>
      </c>
      <c r="Q36" s="2">
        <v>0.5</v>
      </c>
      <c r="R36" s="2">
        <f t="shared" si="10"/>
        <v>0.75</v>
      </c>
      <c r="S36" s="2">
        <v>0.25</v>
      </c>
      <c r="T36" s="2">
        <v>0.5</v>
      </c>
      <c r="U36" s="2">
        <v>1</v>
      </c>
      <c r="V36" s="2">
        <v>1</v>
      </c>
      <c r="W36" s="2">
        <v>1</v>
      </c>
      <c r="X36" s="2">
        <f t="shared" si="11"/>
        <v>1</v>
      </c>
      <c r="Y36" s="2">
        <f t="shared" si="12"/>
        <v>1</v>
      </c>
      <c r="Z36" s="2">
        <f t="shared" si="13"/>
        <v>1</v>
      </c>
      <c r="AA36" s="2">
        <v>0.25</v>
      </c>
      <c r="AB36" s="2">
        <v>0.75</v>
      </c>
      <c r="AC36" s="2">
        <f t="shared" si="14"/>
        <v>1</v>
      </c>
      <c r="AD36" s="2">
        <v>0.5</v>
      </c>
      <c r="AE36" s="2">
        <v>0.5</v>
      </c>
      <c r="AF36" s="2">
        <f t="shared" si="15"/>
        <v>1</v>
      </c>
      <c r="AG36" s="2">
        <v>0.5</v>
      </c>
      <c r="AH36" s="2">
        <v>0.5</v>
      </c>
      <c r="AI36" s="2">
        <f t="shared" si="16"/>
        <v>0.625</v>
      </c>
      <c r="AJ36" s="2">
        <f t="shared" si="17"/>
        <v>0.5</v>
      </c>
      <c r="AK36" s="2">
        <f t="shared" si="18"/>
        <v>0.5</v>
      </c>
      <c r="AL36" s="2">
        <f t="shared" si="19"/>
        <v>1</v>
      </c>
      <c r="AM36" s="2">
        <v>0.5</v>
      </c>
      <c r="AN36" s="2">
        <v>0.5</v>
      </c>
      <c r="AO36" s="2">
        <v>0</v>
      </c>
      <c r="AP36" s="2">
        <f t="shared" si="20"/>
        <v>0.75</v>
      </c>
      <c r="AQ36" s="2">
        <f t="shared" si="21"/>
        <v>0.75</v>
      </c>
      <c r="AR36" s="2">
        <v>1</v>
      </c>
      <c r="AS36" s="2">
        <v>0</v>
      </c>
      <c r="AT36" s="2">
        <v>1</v>
      </c>
      <c r="AU36" s="2">
        <v>1</v>
      </c>
      <c r="AV36" s="2">
        <f t="shared" si="22"/>
        <v>0.5</v>
      </c>
      <c r="AW36" s="2">
        <f t="shared" si="23"/>
        <v>0.66666666666666663</v>
      </c>
      <c r="AX36" s="2">
        <f t="shared" si="24"/>
        <v>0.66666666666666663</v>
      </c>
      <c r="AY36" s="2">
        <v>1</v>
      </c>
      <c r="AZ36" s="2">
        <v>0</v>
      </c>
      <c r="BA36" s="2">
        <v>1</v>
      </c>
      <c r="BB36" s="2">
        <f t="shared" si="25"/>
        <v>0.33333333333333331</v>
      </c>
      <c r="BC36" s="2">
        <f t="shared" si="26"/>
        <v>0.33333333333333331</v>
      </c>
      <c r="BD36" s="2">
        <v>0</v>
      </c>
      <c r="BE36" s="2">
        <v>0</v>
      </c>
      <c r="BF36" s="2">
        <v>1</v>
      </c>
      <c r="BG36" s="2">
        <f t="shared" si="27"/>
        <v>0.27083333333333331</v>
      </c>
      <c r="BH36" s="2">
        <f t="shared" si="28"/>
        <v>0.16666666666666666</v>
      </c>
      <c r="BI36" s="2">
        <f t="shared" si="29"/>
        <v>0.16666666666666666</v>
      </c>
      <c r="BJ36" s="2">
        <v>0</v>
      </c>
      <c r="BK36" s="2">
        <v>0</v>
      </c>
      <c r="BL36" s="2">
        <v>1</v>
      </c>
      <c r="BM36" s="2">
        <v>0</v>
      </c>
      <c r="BN36" s="2">
        <v>0</v>
      </c>
      <c r="BO36" s="2">
        <v>0</v>
      </c>
      <c r="BP36" s="2">
        <f t="shared" si="30"/>
        <v>0.16666666666666666</v>
      </c>
      <c r="BQ36" s="2">
        <v>0</v>
      </c>
      <c r="BR36" s="2">
        <v>0</v>
      </c>
      <c r="BS36" s="2">
        <v>1</v>
      </c>
      <c r="BT36" s="2">
        <v>0</v>
      </c>
      <c r="BU36" s="2">
        <v>0</v>
      </c>
      <c r="BV36" s="2">
        <v>0</v>
      </c>
      <c r="BW36" s="2">
        <f t="shared" si="31"/>
        <v>0.375</v>
      </c>
      <c r="BX36" s="2">
        <f t="shared" si="32"/>
        <v>0.25</v>
      </c>
      <c r="BY36" s="2">
        <v>0</v>
      </c>
      <c r="BZ36" s="2">
        <v>1</v>
      </c>
      <c r="CA36" s="2">
        <v>0</v>
      </c>
      <c r="CB36" s="2">
        <v>0</v>
      </c>
      <c r="CC36" s="2">
        <f t="shared" si="33"/>
        <v>0.5</v>
      </c>
      <c r="CD36" s="2">
        <f t="shared" si="34"/>
        <v>0</v>
      </c>
      <c r="CE36" s="2">
        <v>0</v>
      </c>
      <c r="CF36" s="2">
        <v>0</v>
      </c>
      <c r="CG36" s="2">
        <f t="shared" si="35"/>
        <v>1</v>
      </c>
      <c r="CH36" s="2">
        <v>0.5</v>
      </c>
      <c r="CI36" s="2">
        <v>0.5</v>
      </c>
      <c r="CJ36" s="2">
        <v>0</v>
      </c>
      <c r="CK36" s="2">
        <v>1</v>
      </c>
    </row>
    <row r="37" spans="1:89" x14ac:dyDescent="0.2">
      <c r="A37" s="1">
        <v>126</v>
      </c>
      <c r="B37" s="1" t="s">
        <v>348</v>
      </c>
      <c r="C37" s="1" t="s">
        <v>349</v>
      </c>
      <c r="D37" s="1" t="s">
        <v>189</v>
      </c>
      <c r="E37" s="1" t="s">
        <v>190</v>
      </c>
      <c r="F37" s="1" t="s">
        <v>350</v>
      </c>
      <c r="G37" s="2">
        <f t="shared" si="3"/>
        <v>0.5870535714285714</v>
      </c>
      <c r="H37" s="2">
        <f t="shared" si="4"/>
        <v>0.41369047619047616</v>
      </c>
      <c r="I37" s="2">
        <f t="shared" si="5"/>
        <v>0.76041666666666663</v>
      </c>
      <c r="J37" s="2">
        <f t="shared" si="6"/>
        <v>0.7857142857142857</v>
      </c>
      <c r="K37" s="2">
        <f t="shared" si="7"/>
        <v>0.5714285714285714</v>
      </c>
      <c r="L37" s="2">
        <f t="shared" si="8"/>
        <v>0.5714285714285714</v>
      </c>
      <c r="M37" s="2">
        <v>1</v>
      </c>
      <c r="N37" s="2">
        <v>1</v>
      </c>
      <c r="O37" s="2">
        <f t="shared" si="9"/>
        <v>1</v>
      </c>
      <c r="P37" s="2">
        <v>0.25</v>
      </c>
      <c r="Q37" s="2">
        <v>0.75</v>
      </c>
      <c r="R37" s="2">
        <f t="shared" si="10"/>
        <v>0</v>
      </c>
      <c r="S37" s="2">
        <v>0</v>
      </c>
      <c r="T37" s="2">
        <v>0</v>
      </c>
      <c r="U37" s="2">
        <v>0</v>
      </c>
      <c r="V37" s="2">
        <v>0</v>
      </c>
      <c r="W37" s="2">
        <v>1</v>
      </c>
      <c r="X37" s="2">
        <f t="shared" si="11"/>
        <v>1</v>
      </c>
      <c r="Y37" s="2">
        <f t="shared" si="12"/>
        <v>1</v>
      </c>
      <c r="Z37" s="2">
        <f t="shared" si="13"/>
        <v>1</v>
      </c>
      <c r="AA37" s="2">
        <v>0.25</v>
      </c>
      <c r="AB37" s="2">
        <v>0.75</v>
      </c>
      <c r="AC37" s="2">
        <f t="shared" si="14"/>
        <v>1</v>
      </c>
      <c r="AD37" s="2">
        <v>0.5</v>
      </c>
      <c r="AE37" s="2">
        <v>0.5</v>
      </c>
      <c r="AF37" s="2">
        <f t="shared" si="15"/>
        <v>1</v>
      </c>
      <c r="AG37" s="2">
        <v>0.5</v>
      </c>
      <c r="AH37" s="2">
        <v>0.5</v>
      </c>
      <c r="AI37" s="2">
        <f t="shared" si="16"/>
        <v>0.5</v>
      </c>
      <c r="AJ37" s="2">
        <f t="shared" si="17"/>
        <v>0.5</v>
      </c>
      <c r="AK37" s="2">
        <f t="shared" si="18"/>
        <v>0.5</v>
      </c>
      <c r="AL37" s="2">
        <f t="shared" si="19"/>
        <v>1</v>
      </c>
      <c r="AM37" s="2">
        <v>0.5</v>
      </c>
      <c r="AN37" s="2">
        <v>0.5</v>
      </c>
      <c r="AO37" s="2">
        <v>0</v>
      </c>
      <c r="AP37" s="2">
        <f t="shared" si="20"/>
        <v>0.5</v>
      </c>
      <c r="AQ37" s="2">
        <f t="shared" si="21"/>
        <v>0.5</v>
      </c>
      <c r="AR37" s="2">
        <v>1</v>
      </c>
      <c r="AS37" s="2">
        <v>0</v>
      </c>
      <c r="AT37" s="2">
        <v>0</v>
      </c>
      <c r="AU37" s="2">
        <v>1</v>
      </c>
      <c r="AV37" s="2">
        <f t="shared" si="22"/>
        <v>0.33333333333333331</v>
      </c>
      <c r="AW37" s="2">
        <f t="shared" si="23"/>
        <v>0</v>
      </c>
      <c r="AX37" s="2">
        <f t="shared" si="24"/>
        <v>0</v>
      </c>
      <c r="AY37" s="2">
        <v>0</v>
      </c>
      <c r="AZ37" s="2">
        <v>0</v>
      </c>
      <c r="BA37" s="2">
        <v>0</v>
      </c>
      <c r="BB37" s="2">
        <f t="shared" si="25"/>
        <v>0.66666666666666663</v>
      </c>
      <c r="BC37" s="2">
        <f t="shared" si="26"/>
        <v>0.66666666666666663</v>
      </c>
      <c r="BD37" s="2">
        <v>1</v>
      </c>
      <c r="BE37" s="2">
        <v>0</v>
      </c>
      <c r="BF37" s="2">
        <v>1</v>
      </c>
      <c r="BG37" s="2">
        <f t="shared" si="27"/>
        <v>0.72916666666666663</v>
      </c>
      <c r="BH37" s="2">
        <f t="shared" si="28"/>
        <v>0.58333333333333326</v>
      </c>
      <c r="BI37" s="2">
        <f t="shared" si="29"/>
        <v>0.5</v>
      </c>
      <c r="BJ37" s="2">
        <v>1</v>
      </c>
      <c r="BK37" s="2">
        <v>1</v>
      </c>
      <c r="BL37" s="2">
        <v>0</v>
      </c>
      <c r="BM37" s="2">
        <v>0</v>
      </c>
      <c r="BN37" s="2">
        <v>1</v>
      </c>
      <c r="BO37" s="2">
        <v>0</v>
      </c>
      <c r="BP37" s="2">
        <f t="shared" si="30"/>
        <v>0.66666666666666663</v>
      </c>
      <c r="BQ37" s="2">
        <v>1</v>
      </c>
      <c r="BR37" s="2">
        <v>1</v>
      </c>
      <c r="BS37" s="2">
        <v>1</v>
      </c>
      <c r="BT37" s="2">
        <v>1</v>
      </c>
      <c r="BU37" s="2">
        <v>0</v>
      </c>
      <c r="BV37" s="2">
        <v>0</v>
      </c>
      <c r="BW37" s="2">
        <f t="shared" si="31"/>
        <v>0.875</v>
      </c>
      <c r="BX37" s="2">
        <f t="shared" si="32"/>
        <v>0.75</v>
      </c>
      <c r="BY37" s="2">
        <v>1</v>
      </c>
      <c r="BZ37" s="2">
        <v>1</v>
      </c>
      <c r="CA37" s="2">
        <v>1</v>
      </c>
      <c r="CB37" s="2">
        <v>0</v>
      </c>
      <c r="CC37" s="2">
        <f t="shared" si="33"/>
        <v>1</v>
      </c>
      <c r="CD37" s="2">
        <f t="shared" si="34"/>
        <v>1</v>
      </c>
      <c r="CE37" s="2">
        <v>0.5</v>
      </c>
      <c r="CF37" s="2">
        <v>0.5</v>
      </c>
      <c r="CG37" s="2">
        <f t="shared" si="35"/>
        <v>1</v>
      </c>
      <c r="CH37" s="2">
        <v>0.5</v>
      </c>
      <c r="CI37" s="2">
        <v>0.5</v>
      </c>
      <c r="CJ37" s="2">
        <v>1</v>
      </c>
      <c r="CK37" s="2">
        <v>1</v>
      </c>
    </row>
    <row r="38" spans="1:89" x14ac:dyDescent="0.2">
      <c r="A38" s="1">
        <v>145</v>
      </c>
      <c r="B38" s="1" t="s">
        <v>360</v>
      </c>
      <c r="C38" s="1" t="s">
        <v>349</v>
      </c>
      <c r="D38" s="1" t="s">
        <v>257</v>
      </c>
      <c r="E38" s="1" t="s">
        <v>190</v>
      </c>
      <c r="F38" s="1" t="s">
        <v>190</v>
      </c>
      <c r="G38" s="2">
        <f t="shared" si="3"/>
        <v>0.5870535714285714</v>
      </c>
      <c r="H38" s="2">
        <f t="shared" si="4"/>
        <v>0.64285714285714279</v>
      </c>
      <c r="I38" s="2">
        <f t="shared" si="5"/>
        <v>0.53125</v>
      </c>
      <c r="J38" s="2">
        <f t="shared" si="6"/>
        <v>0.45238095238095233</v>
      </c>
      <c r="K38" s="2">
        <f t="shared" si="7"/>
        <v>0.5714285714285714</v>
      </c>
      <c r="L38" s="2">
        <f t="shared" si="8"/>
        <v>0.5714285714285714</v>
      </c>
      <c r="M38" s="2">
        <v>1</v>
      </c>
      <c r="N38" s="2">
        <v>1</v>
      </c>
      <c r="O38" s="2">
        <f t="shared" si="9"/>
        <v>1</v>
      </c>
      <c r="P38" s="2">
        <v>0.25</v>
      </c>
      <c r="Q38" s="2">
        <v>0.75</v>
      </c>
      <c r="R38" s="2">
        <f t="shared" si="10"/>
        <v>0</v>
      </c>
      <c r="S38" s="2">
        <v>0</v>
      </c>
      <c r="T38" s="2">
        <v>0</v>
      </c>
      <c r="U38" s="2">
        <v>0</v>
      </c>
      <c r="V38" s="2">
        <v>0</v>
      </c>
      <c r="W38" s="2">
        <v>1</v>
      </c>
      <c r="X38" s="2">
        <f t="shared" si="11"/>
        <v>0.33333333333333331</v>
      </c>
      <c r="Y38" s="2">
        <f t="shared" si="12"/>
        <v>0.33333333333333331</v>
      </c>
      <c r="Z38" s="2">
        <f t="shared" si="13"/>
        <v>0</v>
      </c>
      <c r="AA38" s="2">
        <v>0</v>
      </c>
      <c r="AB38" s="2">
        <v>0</v>
      </c>
      <c r="AC38" s="2">
        <f t="shared" si="14"/>
        <v>1</v>
      </c>
      <c r="AD38" s="2">
        <v>0.5</v>
      </c>
      <c r="AE38" s="2">
        <v>0.5</v>
      </c>
      <c r="AF38" s="2">
        <f t="shared" si="15"/>
        <v>0</v>
      </c>
      <c r="AG38" s="2">
        <v>0</v>
      </c>
      <c r="AH38" s="2">
        <v>0</v>
      </c>
      <c r="AI38" s="2">
        <f t="shared" si="16"/>
        <v>0.5</v>
      </c>
      <c r="AJ38" s="2">
        <f t="shared" si="17"/>
        <v>0.5</v>
      </c>
      <c r="AK38" s="2">
        <f t="shared" si="18"/>
        <v>0.5</v>
      </c>
      <c r="AL38" s="2">
        <f t="shared" si="19"/>
        <v>1</v>
      </c>
      <c r="AM38" s="2">
        <v>0.5</v>
      </c>
      <c r="AN38" s="2">
        <v>0.5</v>
      </c>
      <c r="AO38" s="2">
        <v>0</v>
      </c>
      <c r="AP38" s="2">
        <f t="shared" si="20"/>
        <v>0.5</v>
      </c>
      <c r="AQ38" s="2">
        <f t="shared" si="21"/>
        <v>0.5</v>
      </c>
      <c r="AR38" s="2">
        <v>1</v>
      </c>
      <c r="AS38" s="2">
        <v>0</v>
      </c>
      <c r="AT38" s="2">
        <v>1</v>
      </c>
      <c r="AU38" s="2">
        <v>0</v>
      </c>
      <c r="AV38" s="2">
        <f t="shared" si="22"/>
        <v>0.83333333333333326</v>
      </c>
      <c r="AW38" s="2">
        <f t="shared" si="23"/>
        <v>1</v>
      </c>
      <c r="AX38" s="2">
        <f t="shared" si="24"/>
        <v>1</v>
      </c>
      <c r="AY38" s="2">
        <v>1</v>
      </c>
      <c r="AZ38" s="2">
        <v>1</v>
      </c>
      <c r="BA38" s="2">
        <v>1</v>
      </c>
      <c r="BB38" s="2">
        <f t="shared" si="25"/>
        <v>0.66666666666666663</v>
      </c>
      <c r="BC38" s="2">
        <f t="shared" si="26"/>
        <v>0.66666666666666663</v>
      </c>
      <c r="BD38" s="2">
        <v>1</v>
      </c>
      <c r="BE38" s="2">
        <v>0</v>
      </c>
      <c r="BF38" s="2">
        <v>1</v>
      </c>
      <c r="BG38" s="2">
        <f t="shared" si="27"/>
        <v>0.5625</v>
      </c>
      <c r="BH38" s="2">
        <f t="shared" si="28"/>
        <v>0.5</v>
      </c>
      <c r="BI38" s="2">
        <f t="shared" si="29"/>
        <v>0.83333333333333337</v>
      </c>
      <c r="BJ38" s="2">
        <v>1</v>
      </c>
      <c r="BK38" s="2">
        <v>1</v>
      </c>
      <c r="BL38" s="2">
        <v>1</v>
      </c>
      <c r="BM38" s="2">
        <v>0</v>
      </c>
      <c r="BN38" s="2">
        <v>1</v>
      </c>
      <c r="BO38" s="2">
        <v>1</v>
      </c>
      <c r="BP38" s="2">
        <f t="shared" si="30"/>
        <v>0.16666666666666666</v>
      </c>
      <c r="BQ38" s="2">
        <v>0</v>
      </c>
      <c r="BR38" s="2">
        <v>0</v>
      </c>
      <c r="BS38" s="2">
        <v>0</v>
      </c>
      <c r="BT38" s="2">
        <v>0</v>
      </c>
      <c r="BU38" s="2">
        <v>1</v>
      </c>
      <c r="BV38" s="2">
        <v>0</v>
      </c>
      <c r="BW38" s="2">
        <f t="shared" si="31"/>
        <v>0.625</v>
      </c>
      <c r="BX38" s="2">
        <f t="shared" si="32"/>
        <v>1</v>
      </c>
      <c r="BY38" s="2">
        <v>1</v>
      </c>
      <c r="BZ38" s="2">
        <v>1</v>
      </c>
      <c r="CA38" s="2">
        <v>1</v>
      </c>
      <c r="CB38" s="2">
        <v>1</v>
      </c>
      <c r="CC38" s="2">
        <f t="shared" si="33"/>
        <v>0.25</v>
      </c>
      <c r="CD38" s="2">
        <f t="shared" si="34"/>
        <v>0</v>
      </c>
      <c r="CE38" s="2">
        <v>0</v>
      </c>
      <c r="CF38" s="2">
        <v>0</v>
      </c>
      <c r="CG38" s="2">
        <f t="shared" si="35"/>
        <v>0</v>
      </c>
      <c r="CH38" s="2">
        <v>0</v>
      </c>
      <c r="CI38" s="2">
        <v>0</v>
      </c>
      <c r="CJ38" s="2">
        <v>0</v>
      </c>
      <c r="CK38" s="2">
        <v>1</v>
      </c>
    </row>
    <row r="39" spans="1:89" x14ac:dyDescent="0.2">
      <c r="A39" s="1">
        <v>160</v>
      </c>
      <c r="B39" s="1" t="s">
        <v>383</v>
      </c>
      <c r="C39" s="1" t="s">
        <v>382</v>
      </c>
      <c r="D39" s="1" t="s">
        <v>207</v>
      </c>
      <c r="E39" s="1" t="s">
        <v>297</v>
      </c>
      <c r="F39" s="1" t="s">
        <v>297</v>
      </c>
      <c r="G39" s="2">
        <f t="shared" si="3"/>
        <v>0.5848214285714286</v>
      </c>
      <c r="H39" s="2">
        <f t="shared" si="4"/>
        <v>0.48214285714285715</v>
      </c>
      <c r="I39" s="2">
        <f t="shared" si="5"/>
        <v>0.6875</v>
      </c>
      <c r="J39" s="2">
        <f t="shared" si="6"/>
        <v>0.7142857142857143</v>
      </c>
      <c r="K39" s="2">
        <f t="shared" si="7"/>
        <v>0.42857142857142855</v>
      </c>
      <c r="L39" s="2">
        <f t="shared" si="8"/>
        <v>0.42857142857142855</v>
      </c>
      <c r="M39" s="2">
        <v>1</v>
      </c>
      <c r="N39" s="2">
        <v>0</v>
      </c>
      <c r="O39" s="2">
        <f t="shared" si="9"/>
        <v>0</v>
      </c>
      <c r="P39" s="2">
        <v>0</v>
      </c>
      <c r="Q39" s="2">
        <v>0</v>
      </c>
      <c r="R39" s="2">
        <f t="shared" si="10"/>
        <v>1</v>
      </c>
      <c r="S39" s="2">
        <v>0.25</v>
      </c>
      <c r="T39" s="2">
        <v>0.75</v>
      </c>
      <c r="U39" s="2">
        <v>0</v>
      </c>
      <c r="V39" s="2">
        <v>0</v>
      </c>
      <c r="W39" s="2">
        <v>1</v>
      </c>
      <c r="X39" s="2">
        <f t="shared" si="11"/>
        <v>1</v>
      </c>
      <c r="Y39" s="2">
        <f t="shared" si="12"/>
        <v>1</v>
      </c>
      <c r="Z39" s="2">
        <f t="shared" si="13"/>
        <v>1</v>
      </c>
      <c r="AA39" s="2">
        <v>0.25</v>
      </c>
      <c r="AB39" s="2">
        <v>0.75</v>
      </c>
      <c r="AC39" s="2">
        <f t="shared" si="14"/>
        <v>1</v>
      </c>
      <c r="AD39" s="2">
        <v>0.5</v>
      </c>
      <c r="AE39" s="2">
        <v>0.5</v>
      </c>
      <c r="AF39" s="2">
        <f t="shared" si="15"/>
        <v>1</v>
      </c>
      <c r="AG39" s="2">
        <v>0.5</v>
      </c>
      <c r="AH39" s="2">
        <v>0.5</v>
      </c>
      <c r="AI39" s="2">
        <f t="shared" si="16"/>
        <v>0.625</v>
      </c>
      <c r="AJ39" s="2">
        <f t="shared" si="17"/>
        <v>1</v>
      </c>
      <c r="AK39" s="2">
        <f t="shared" si="18"/>
        <v>1</v>
      </c>
      <c r="AL39" s="2">
        <f t="shared" si="19"/>
        <v>1</v>
      </c>
      <c r="AM39" s="2">
        <v>0.5</v>
      </c>
      <c r="AN39" s="2">
        <v>0.5</v>
      </c>
      <c r="AO39" s="2">
        <v>1</v>
      </c>
      <c r="AP39" s="2">
        <f t="shared" si="20"/>
        <v>0.25</v>
      </c>
      <c r="AQ39" s="2">
        <f t="shared" si="21"/>
        <v>0.25</v>
      </c>
      <c r="AR39" s="2">
        <v>0</v>
      </c>
      <c r="AS39" s="2">
        <v>0</v>
      </c>
      <c r="AT39" s="2">
        <v>0</v>
      </c>
      <c r="AU39" s="2">
        <v>1</v>
      </c>
      <c r="AV39" s="2">
        <f t="shared" si="22"/>
        <v>0.5</v>
      </c>
      <c r="AW39" s="2">
        <f t="shared" si="23"/>
        <v>0</v>
      </c>
      <c r="AX39" s="2">
        <f t="shared" si="24"/>
        <v>0</v>
      </c>
      <c r="AY39" s="2">
        <v>0</v>
      </c>
      <c r="AZ39" s="2">
        <v>0</v>
      </c>
      <c r="BA39" s="2">
        <v>0</v>
      </c>
      <c r="BB39" s="2">
        <f t="shared" si="25"/>
        <v>1</v>
      </c>
      <c r="BC39" s="2">
        <f t="shared" si="26"/>
        <v>1</v>
      </c>
      <c r="BD39" s="2">
        <v>1</v>
      </c>
      <c r="BE39" s="2">
        <v>1</v>
      </c>
      <c r="BF39" s="2">
        <v>1</v>
      </c>
      <c r="BG39" s="2">
        <f t="shared" si="27"/>
        <v>0.5</v>
      </c>
      <c r="BH39" s="2">
        <f t="shared" si="28"/>
        <v>0.5</v>
      </c>
      <c r="BI39" s="2">
        <f t="shared" si="29"/>
        <v>0.66666666666666663</v>
      </c>
      <c r="BJ39" s="2">
        <v>1</v>
      </c>
      <c r="BK39" s="2">
        <v>1</v>
      </c>
      <c r="BL39" s="2">
        <v>1</v>
      </c>
      <c r="BM39" s="2">
        <v>0</v>
      </c>
      <c r="BN39" s="2">
        <v>0</v>
      </c>
      <c r="BO39" s="2">
        <v>1</v>
      </c>
      <c r="BP39" s="2">
        <f t="shared" si="30"/>
        <v>0.33333333333333331</v>
      </c>
      <c r="BQ39" s="2">
        <v>0</v>
      </c>
      <c r="BR39" s="2">
        <v>0</v>
      </c>
      <c r="BS39" s="2">
        <v>1</v>
      </c>
      <c r="BT39" s="2">
        <v>0</v>
      </c>
      <c r="BU39" s="2">
        <v>1</v>
      </c>
      <c r="BV39" s="2">
        <v>0</v>
      </c>
      <c r="BW39" s="2">
        <f t="shared" si="31"/>
        <v>0.5</v>
      </c>
      <c r="BX39" s="2">
        <f t="shared" si="32"/>
        <v>0.5</v>
      </c>
      <c r="BY39" s="2">
        <v>1</v>
      </c>
      <c r="BZ39" s="2">
        <v>1</v>
      </c>
      <c r="CA39" s="2">
        <v>0</v>
      </c>
      <c r="CB39" s="2">
        <v>0</v>
      </c>
      <c r="CC39" s="2">
        <f t="shared" si="33"/>
        <v>0.5</v>
      </c>
      <c r="CD39" s="2">
        <f t="shared" si="34"/>
        <v>0</v>
      </c>
      <c r="CE39" s="2">
        <v>0</v>
      </c>
      <c r="CF39" s="2">
        <v>0</v>
      </c>
      <c r="CG39" s="2">
        <f t="shared" si="35"/>
        <v>1</v>
      </c>
      <c r="CH39" s="2">
        <v>0.5</v>
      </c>
      <c r="CI39" s="2">
        <v>0.5</v>
      </c>
      <c r="CJ39" s="2">
        <v>0</v>
      </c>
      <c r="CK39" s="2">
        <v>1</v>
      </c>
    </row>
    <row r="40" spans="1:89" x14ac:dyDescent="0.2">
      <c r="A40" s="1">
        <v>148</v>
      </c>
      <c r="B40" s="1" t="s">
        <v>372</v>
      </c>
      <c r="C40" s="1" t="s">
        <v>349</v>
      </c>
      <c r="D40" s="1" t="s">
        <v>233</v>
      </c>
      <c r="E40" s="1" t="s">
        <v>190</v>
      </c>
      <c r="F40" s="1" t="s">
        <v>190</v>
      </c>
      <c r="G40" s="2">
        <f t="shared" si="3"/>
        <v>0.58407738095238093</v>
      </c>
      <c r="H40" s="2">
        <f t="shared" si="4"/>
        <v>0.32440476190476186</v>
      </c>
      <c r="I40" s="2">
        <f t="shared" si="5"/>
        <v>0.84375</v>
      </c>
      <c r="J40" s="2">
        <f t="shared" si="6"/>
        <v>0.85714285714285721</v>
      </c>
      <c r="K40" s="2">
        <f t="shared" si="7"/>
        <v>0.7142857142857143</v>
      </c>
      <c r="L40" s="2">
        <f t="shared" si="8"/>
        <v>0.7142857142857143</v>
      </c>
      <c r="M40" s="2">
        <v>1</v>
      </c>
      <c r="N40" s="2">
        <v>1</v>
      </c>
      <c r="O40" s="2">
        <f t="shared" si="9"/>
        <v>1</v>
      </c>
      <c r="P40" s="2">
        <v>0.25</v>
      </c>
      <c r="Q40" s="2">
        <v>0.75</v>
      </c>
      <c r="R40" s="2">
        <f t="shared" si="10"/>
        <v>1</v>
      </c>
      <c r="S40" s="2">
        <v>0.25</v>
      </c>
      <c r="T40" s="2">
        <v>0.75</v>
      </c>
      <c r="U40" s="2">
        <v>0</v>
      </c>
      <c r="V40" s="2">
        <v>0</v>
      </c>
      <c r="W40" s="2">
        <v>1</v>
      </c>
      <c r="X40" s="2">
        <f t="shared" si="11"/>
        <v>1</v>
      </c>
      <c r="Y40" s="2">
        <f t="shared" si="12"/>
        <v>1</v>
      </c>
      <c r="Z40" s="2">
        <f t="shared" si="13"/>
        <v>1</v>
      </c>
      <c r="AA40" s="2">
        <v>0.25</v>
      </c>
      <c r="AB40" s="2">
        <v>0.75</v>
      </c>
      <c r="AC40" s="2">
        <f t="shared" si="14"/>
        <v>1</v>
      </c>
      <c r="AD40" s="2">
        <v>0.5</v>
      </c>
      <c r="AE40" s="2">
        <v>0.5</v>
      </c>
      <c r="AF40" s="2">
        <f t="shared" si="15"/>
        <v>1</v>
      </c>
      <c r="AG40" s="2">
        <v>0.5</v>
      </c>
      <c r="AH40" s="2">
        <v>0.5</v>
      </c>
      <c r="AI40" s="2">
        <f t="shared" si="16"/>
        <v>0.375</v>
      </c>
      <c r="AJ40" s="2">
        <f t="shared" si="17"/>
        <v>0</v>
      </c>
      <c r="AK40" s="2">
        <f t="shared" si="18"/>
        <v>0</v>
      </c>
      <c r="AL40" s="2">
        <f t="shared" si="19"/>
        <v>0</v>
      </c>
      <c r="AM40" s="2">
        <v>0</v>
      </c>
      <c r="AN40" s="2">
        <v>0</v>
      </c>
      <c r="AO40" s="2">
        <v>0</v>
      </c>
      <c r="AP40" s="2">
        <f t="shared" si="20"/>
        <v>0.75</v>
      </c>
      <c r="AQ40" s="2">
        <f t="shared" si="21"/>
        <v>0.75</v>
      </c>
      <c r="AR40" s="2">
        <v>1</v>
      </c>
      <c r="AS40" s="2">
        <v>0</v>
      </c>
      <c r="AT40" s="2">
        <v>1</v>
      </c>
      <c r="AU40" s="2">
        <v>1</v>
      </c>
      <c r="AV40" s="2">
        <f t="shared" si="22"/>
        <v>0.5</v>
      </c>
      <c r="AW40" s="2">
        <f t="shared" si="23"/>
        <v>0</v>
      </c>
      <c r="AX40" s="2">
        <f t="shared" si="24"/>
        <v>0</v>
      </c>
      <c r="AY40" s="2">
        <v>0</v>
      </c>
      <c r="AZ40" s="2">
        <v>0</v>
      </c>
      <c r="BA40" s="2">
        <v>0</v>
      </c>
      <c r="BB40" s="2">
        <f t="shared" si="25"/>
        <v>1</v>
      </c>
      <c r="BC40" s="2">
        <f t="shared" si="26"/>
        <v>1</v>
      </c>
      <c r="BD40" s="2">
        <v>1</v>
      </c>
      <c r="BE40" s="2">
        <v>1</v>
      </c>
      <c r="BF40" s="2">
        <v>1</v>
      </c>
      <c r="BG40" s="2">
        <f t="shared" si="27"/>
        <v>0.60416666666666663</v>
      </c>
      <c r="BH40" s="2">
        <f t="shared" si="28"/>
        <v>0.58333333333333326</v>
      </c>
      <c r="BI40" s="2">
        <f t="shared" si="29"/>
        <v>0.66666666666666663</v>
      </c>
      <c r="BJ40" s="2">
        <v>1</v>
      </c>
      <c r="BK40" s="2">
        <v>1</v>
      </c>
      <c r="BL40" s="2">
        <v>1</v>
      </c>
      <c r="BM40" s="2">
        <v>0</v>
      </c>
      <c r="BN40" s="2">
        <v>1</v>
      </c>
      <c r="BO40" s="2">
        <v>0</v>
      </c>
      <c r="BP40" s="2">
        <f t="shared" si="30"/>
        <v>0.5</v>
      </c>
      <c r="BQ40" s="2">
        <v>1</v>
      </c>
      <c r="BR40" s="2">
        <v>1</v>
      </c>
      <c r="BS40" s="2">
        <v>1</v>
      </c>
      <c r="BT40" s="2">
        <v>0</v>
      </c>
      <c r="BU40" s="2">
        <v>0</v>
      </c>
      <c r="BV40" s="2">
        <v>0</v>
      </c>
      <c r="BW40" s="2">
        <f t="shared" si="31"/>
        <v>0.625</v>
      </c>
      <c r="BX40" s="2">
        <f t="shared" si="32"/>
        <v>1</v>
      </c>
      <c r="BY40" s="2">
        <v>1</v>
      </c>
      <c r="BZ40" s="2">
        <v>1</v>
      </c>
      <c r="CA40" s="2">
        <v>1</v>
      </c>
      <c r="CB40" s="2">
        <v>1</v>
      </c>
      <c r="CC40" s="2">
        <f t="shared" si="33"/>
        <v>0.25</v>
      </c>
      <c r="CD40" s="2">
        <f t="shared" si="34"/>
        <v>0</v>
      </c>
      <c r="CE40" s="2">
        <v>0</v>
      </c>
      <c r="CF40" s="2">
        <v>0</v>
      </c>
      <c r="CG40" s="2">
        <f t="shared" si="35"/>
        <v>0</v>
      </c>
      <c r="CH40" s="2">
        <v>0</v>
      </c>
      <c r="CI40" s="2">
        <v>0</v>
      </c>
      <c r="CJ40" s="2">
        <v>0</v>
      </c>
      <c r="CK40" s="2">
        <v>1</v>
      </c>
    </row>
    <row r="41" spans="1:89" x14ac:dyDescent="0.2">
      <c r="A41" s="1">
        <v>53</v>
      </c>
      <c r="B41" s="1" t="s">
        <v>277</v>
      </c>
      <c r="C41" s="1" t="s">
        <v>260</v>
      </c>
      <c r="D41" s="1" t="s">
        <v>221</v>
      </c>
      <c r="E41" s="1" t="s">
        <v>190</v>
      </c>
      <c r="F41" s="1" t="s">
        <v>278</v>
      </c>
      <c r="G41" s="2">
        <f t="shared" si="3"/>
        <v>0.58221726190476197</v>
      </c>
      <c r="H41" s="2">
        <f t="shared" si="4"/>
        <v>0.44047619047619047</v>
      </c>
      <c r="I41" s="2">
        <f t="shared" si="5"/>
        <v>0.72395833333333337</v>
      </c>
      <c r="J41" s="2">
        <f t="shared" si="6"/>
        <v>0.8392857142857143</v>
      </c>
      <c r="K41" s="2">
        <f t="shared" si="7"/>
        <v>0.6785714285714286</v>
      </c>
      <c r="L41" s="2">
        <f t="shared" si="8"/>
        <v>0.6785714285714286</v>
      </c>
      <c r="M41" s="2">
        <v>1</v>
      </c>
      <c r="N41" s="2">
        <v>1</v>
      </c>
      <c r="O41" s="2">
        <f t="shared" si="9"/>
        <v>0.75</v>
      </c>
      <c r="P41" s="2">
        <v>0.25</v>
      </c>
      <c r="Q41" s="2">
        <v>0.5</v>
      </c>
      <c r="R41" s="2">
        <f t="shared" si="10"/>
        <v>0</v>
      </c>
      <c r="S41" s="2">
        <v>0</v>
      </c>
      <c r="T41" s="2">
        <v>0</v>
      </c>
      <c r="U41" s="2">
        <v>1</v>
      </c>
      <c r="V41" s="2">
        <v>0</v>
      </c>
      <c r="W41" s="2">
        <v>1</v>
      </c>
      <c r="X41" s="2">
        <f t="shared" si="11"/>
        <v>1</v>
      </c>
      <c r="Y41" s="2">
        <f t="shared" si="12"/>
        <v>1</v>
      </c>
      <c r="Z41" s="2">
        <f t="shared" si="13"/>
        <v>1</v>
      </c>
      <c r="AA41" s="2">
        <v>0.25</v>
      </c>
      <c r="AB41" s="2">
        <v>0.75</v>
      </c>
      <c r="AC41" s="2">
        <f t="shared" si="14"/>
        <v>1</v>
      </c>
      <c r="AD41" s="2">
        <v>0.5</v>
      </c>
      <c r="AE41" s="2">
        <v>0.5</v>
      </c>
      <c r="AF41" s="2">
        <f t="shared" si="15"/>
        <v>1</v>
      </c>
      <c r="AG41" s="2">
        <v>0.5</v>
      </c>
      <c r="AH41" s="2">
        <v>0.5</v>
      </c>
      <c r="AI41" s="2">
        <f t="shared" si="16"/>
        <v>0.625</v>
      </c>
      <c r="AJ41" s="2">
        <f t="shared" si="17"/>
        <v>0.5</v>
      </c>
      <c r="AK41" s="2">
        <f t="shared" si="18"/>
        <v>0.5</v>
      </c>
      <c r="AL41" s="2">
        <f t="shared" si="19"/>
        <v>1</v>
      </c>
      <c r="AM41" s="2">
        <v>0.5</v>
      </c>
      <c r="AN41" s="2">
        <v>0.5</v>
      </c>
      <c r="AO41" s="2">
        <v>0</v>
      </c>
      <c r="AP41" s="2">
        <f t="shared" si="20"/>
        <v>0.75</v>
      </c>
      <c r="AQ41" s="2">
        <f t="shared" si="21"/>
        <v>0.75</v>
      </c>
      <c r="AR41" s="2">
        <v>1</v>
      </c>
      <c r="AS41" s="2">
        <v>0</v>
      </c>
      <c r="AT41" s="2">
        <v>1</v>
      </c>
      <c r="AU41" s="2">
        <v>1</v>
      </c>
      <c r="AV41" s="2">
        <f t="shared" si="22"/>
        <v>0.16666666666666666</v>
      </c>
      <c r="AW41" s="2">
        <f t="shared" si="23"/>
        <v>0</v>
      </c>
      <c r="AX41" s="2">
        <f t="shared" si="24"/>
        <v>0</v>
      </c>
      <c r="AY41" s="2">
        <v>0</v>
      </c>
      <c r="AZ41" s="2">
        <v>0</v>
      </c>
      <c r="BA41" s="2">
        <v>0</v>
      </c>
      <c r="BB41" s="2">
        <f t="shared" si="25"/>
        <v>0.33333333333333331</v>
      </c>
      <c r="BC41" s="2">
        <f t="shared" si="26"/>
        <v>0.33333333333333331</v>
      </c>
      <c r="BD41" s="2">
        <v>1</v>
      </c>
      <c r="BE41" s="2">
        <v>0</v>
      </c>
      <c r="BF41" s="2">
        <v>0</v>
      </c>
      <c r="BG41" s="2">
        <f t="shared" si="27"/>
        <v>0.69791666666666674</v>
      </c>
      <c r="BH41" s="2">
        <f t="shared" si="28"/>
        <v>0.58333333333333337</v>
      </c>
      <c r="BI41" s="2">
        <f t="shared" si="29"/>
        <v>0.16666666666666666</v>
      </c>
      <c r="BJ41" s="2">
        <v>0</v>
      </c>
      <c r="BK41" s="2">
        <v>0</v>
      </c>
      <c r="BL41" s="2">
        <v>0</v>
      </c>
      <c r="BM41" s="2">
        <v>0</v>
      </c>
      <c r="BN41" s="2">
        <v>1</v>
      </c>
      <c r="BO41" s="2">
        <v>0</v>
      </c>
      <c r="BP41" s="2">
        <f t="shared" si="30"/>
        <v>1</v>
      </c>
      <c r="BQ41" s="2">
        <v>1</v>
      </c>
      <c r="BR41" s="2">
        <v>1</v>
      </c>
      <c r="BS41" s="2">
        <v>1</v>
      </c>
      <c r="BT41" s="2">
        <v>1</v>
      </c>
      <c r="BU41" s="2">
        <v>1</v>
      </c>
      <c r="BV41" s="2">
        <v>1</v>
      </c>
      <c r="BW41" s="2">
        <f t="shared" si="31"/>
        <v>0.8125</v>
      </c>
      <c r="BX41" s="2">
        <f t="shared" si="32"/>
        <v>1</v>
      </c>
      <c r="BY41" s="2">
        <v>1</v>
      </c>
      <c r="BZ41" s="2">
        <v>1</v>
      </c>
      <c r="CA41" s="2">
        <v>1</v>
      </c>
      <c r="CB41" s="2">
        <v>1</v>
      </c>
      <c r="CC41" s="2">
        <f t="shared" si="33"/>
        <v>0.625</v>
      </c>
      <c r="CD41" s="2">
        <f t="shared" si="34"/>
        <v>1</v>
      </c>
      <c r="CE41" s="2">
        <v>0.5</v>
      </c>
      <c r="CF41" s="2">
        <v>0.5</v>
      </c>
      <c r="CG41" s="2">
        <f t="shared" si="35"/>
        <v>0.5</v>
      </c>
      <c r="CH41" s="2">
        <v>0.5</v>
      </c>
      <c r="CI41" s="2">
        <v>0</v>
      </c>
      <c r="CJ41" s="2">
        <v>0</v>
      </c>
      <c r="CK41" s="2">
        <v>1</v>
      </c>
    </row>
    <row r="42" spans="1:89" x14ac:dyDescent="0.2">
      <c r="A42" s="1">
        <v>149</v>
      </c>
      <c r="B42" s="1" t="s">
        <v>373</v>
      </c>
      <c r="C42" s="1" t="s">
        <v>349</v>
      </c>
      <c r="D42" s="1" t="s">
        <v>234</v>
      </c>
      <c r="E42" s="1" t="s">
        <v>190</v>
      </c>
      <c r="F42" s="1" t="s">
        <v>190</v>
      </c>
      <c r="G42" s="2">
        <f t="shared" si="3"/>
        <v>0.58184523809523803</v>
      </c>
      <c r="H42" s="2">
        <f t="shared" si="4"/>
        <v>0.35119047619047616</v>
      </c>
      <c r="I42" s="2">
        <f t="shared" si="5"/>
        <v>0.8125</v>
      </c>
      <c r="J42" s="2">
        <f t="shared" si="6"/>
        <v>0.7857142857142857</v>
      </c>
      <c r="K42" s="2">
        <f t="shared" si="7"/>
        <v>0.5714285714285714</v>
      </c>
      <c r="L42" s="2">
        <f t="shared" si="8"/>
        <v>0.5714285714285714</v>
      </c>
      <c r="M42" s="2">
        <v>1</v>
      </c>
      <c r="N42" s="2">
        <v>0</v>
      </c>
      <c r="O42" s="2">
        <f t="shared" si="9"/>
        <v>1</v>
      </c>
      <c r="P42" s="2">
        <v>0.25</v>
      </c>
      <c r="Q42" s="2">
        <v>0.75</v>
      </c>
      <c r="R42" s="2">
        <f t="shared" si="10"/>
        <v>1</v>
      </c>
      <c r="S42" s="2">
        <v>0.25</v>
      </c>
      <c r="T42" s="2">
        <v>0.75</v>
      </c>
      <c r="U42" s="2">
        <v>0</v>
      </c>
      <c r="V42" s="2">
        <v>0</v>
      </c>
      <c r="W42" s="2">
        <v>1</v>
      </c>
      <c r="X42" s="2">
        <f t="shared" si="11"/>
        <v>1</v>
      </c>
      <c r="Y42" s="2">
        <f t="shared" si="12"/>
        <v>1</v>
      </c>
      <c r="Z42" s="2">
        <f t="shared" si="13"/>
        <v>1</v>
      </c>
      <c r="AA42" s="2">
        <v>0.25</v>
      </c>
      <c r="AB42" s="2">
        <v>0.75</v>
      </c>
      <c r="AC42" s="2">
        <f t="shared" si="14"/>
        <v>1</v>
      </c>
      <c r="AD42" s="2">
        <v>0.5</v>
      </c>
      <c r="AE42" s="2">
        <v>0.5</v>
      </c>
      <c r="AF42" s="2">
        <f t="shared" si="15"/>
        <v>1</v>
      </c>
      <c r="AG42" s="2">
        <v>0.5</v>
      </c>
      <c r="AH42" s="2">
        <v>0.5</v>
      </c>
      <c r="AI42" s="2">
        <f t="shared" si="16"/>
        <v>0.375</v>
      </c>
      <c r="AJ42" s="2">
        <f t="shared" si="17"/>
        <v>0</v>
      </c>
      <c r="AK42" s="2">
        <f t="shared" si="18"/>
        <v>0</v>
      </c>
      <c r="AL42" s="2">
        <f t="shared" si="19"/>
        <v>0</v>
      </c>
      <c r="AM42" s="2">
        <v>0</v>
      </c>
      <c r="AN42" s="2">
        <v>0</v>
      </c>
      <c r="AO42" s="2">
        <v>0</v>
      </c>
      <c r="AP42" s="2">
        <f t="shared" si="20"/>
        <v>0.75</v>
      </c>
      <c r="AQ42" s="2">
        <f t="shared" si="21"/>
        <v>0.75</v>
      </c>
      <c r="AR42" s="2">
        <v>1</v>
      </c>
      <c r="AS42" s="2">
        <v>0</v>
      </c>
      <c r="AT42" s="2">
        <v>1</v>
      </c>
      <c r="AU42" s="2">
        <v>1</v>
      </c>
      <c r="AV42" s="2">
        <f t="shared" si="22"/>
        <v>0.66666666666666663</v>
      </c>
      <c r="AW42" s="2">
        <f t="shared" si="23"/>
        <v>0.33333333333333331</v>
      </c>
      <c r="AX42" s="2">
        <f t="shared" si="24"/>
        <v>0.33333333333333331</v>
      </c>
      <c r="AY42" s="2">
        <v>1</v>
      </c>
      <c r="AZ42" s="2">
        <v>0</v>
      </c>
      <c r="BA42" s="2">
        <v>0</v>
      </c>
      <c r="BB42" s="2">
        <f t="shared" si="25"/>
        <v>1</v>
      </c>
      <c r="BC42" s="2">
        <f t="shared" si="26"/>
        <v>1</v>
      </c>
      <c r="BD42" s="2">
        <v>1</v>
      </c>
      <c r="BE42" s="2">
        <v>1</v>
      </c>
      <c r="BF42" s="2">
        <v>1</v>
      </c>
      <c r="BG42" s="2">
        <f t="shared" si="27"/>
        <v>0.5</v>
      </c>
      <c r="BH42" s="2">
        <f t="shared" si="28"/>
        <v>0.5</v>
      </c>
      <c r="BI42" s="2">
        <f t="shared" si="29"/>
        <v>0.83333333333333337</v>
      </c>
      <c r="BJ42" s="2">
        <v>1</v>
      </c>
      <c r="BK42" s="2">
        <v>1</v>
      </c>
      <c r="BL42" s="2">
        <v>1</v>
      </c>
      <c r="BM42" s="2">
        <v>1</v>
      </c>
      <c r="BN42" s="2">
        <v>1</v>
      </c>
      <c r="BO42" s="2">
        <v>0</v>
      </c>
      <c r="BP42" s="2">
        <f t="shared" si="30"/>
        <v>0.16666666666666666</v>
      </c>
      <c r="BQ42" s="2">
        <v>0</v>
      </c>
      <c r="BR42" s="2">
        <v>0</v>
      </c>
      <c r="BS42" s="2">
        <v>1</v>
      </c>
      <c r="BT42" s="2">
        <v>0</v>
      </c>
      <c r="BU42" s="2">
        <v>0</v>
      </c>
      <c r="BV42" s="2">
        <v>0</v>
      </c>
      <c r="BW42" s="2">
        <f t="shared" si="31"/>
        <v>0.5</v>
      </c>
      <c r="BX42" s="2">
        <f t="shared" si="32"/>
        <v>1</v>
      </c>
      <c r="BY42" s="2">
        <v>1</v>
      </c>
      <c r="BZ42" s="2">
        <v>1</v>
      </c>
      <c r="CA42" s="2">
        <v>1</v>
      </c>
      <c r="CB42" s="2">
        <v>1</v>
      </c>
      <c r="CC42" s="2">
        <f t="shared" si="33"/>
        <v>0</v>
      </c>
      <c r="CD42" s="2">
        <f t="shared" si="34"/>
        <v>0</v>
      </c>
      <c r="CE42" s="2">
        <v>0</v>
      </c>
      <c r="CF42" s="2">
        <v>0</v>
      </c>
      <c r="CG42" s="2">
        <f t="shared" si="35"/>
        <v>0</v>
      </c>
      <c r="CH42" s="2">
        <v>0</v>
      </c>
      <c r="CI42" s="2">
        <v>0</v>
      </c>
      <c r="CJ42" s="2">
        <v>0</v>
      </c>
      <c r="CK42" s="2">
        <v>0</v>
      </c>
    </row>
    <row r="43" spans="1:89" x14ac:dyDescent="0.2">
      <c r="A43" s="1">
        <v>162</v>
      </c>
      <c r="B43" s="1" t="s">
        <v>385</v>
      </c>
      <c r="C43" s="1" t="s">
        <v>382</v>
      </c>
      <c r="D43" s="1" t="s">
        <v>247</v>
      </c>
      <c r="E43" s="1" t="s">
        <v>297</v>
      </c>
      <c r="F43" s="1" t="s">
        <v>297</v>
      </c>
      <c r="G43" s="2">
        <f t="shared" si="3"/>
        <v>0.57291666666666663</v>
      </c>
      <c r="H43" s="2">
        <f t="shared" si="4"/>
        <v>0.5625</v>
      </c>
      <c r="I43" s="2">
        <f t="shared" si="5"/>
        <v>0.58333333333333326</v>
      </c>
      <c r="J43" s="2">
        <f t="shared" si="6"/>
        <v>0.83333333333333326</v>
      </c>
      <c r="K43" s="2">
        <f t="shared" si="7"/>
        <v>1</v>
      </c>
      <c r="L43" s="2">
        <f t="shared" si="8"/>
        <v>1</v>
      </c>
      <c r="M43" s="2">
        <v>1</v>
      </c>
      <c r="N43" s="2">
        <v>1</v>
      </c>
      <c r="O43" s="2">
        <f t="shared" si="9"/>
        <v>1</v>
      </c>
      <c r="P43" s="2">
        <v>0.25</v>
      </c>
      <c r="Q43" s="2">
        <v>0.75</v>
      </c>
      <c r="R43" s="2">
        <f t="shared" si="10"/>
        <v>1</v>
      </c>
      <c r="S43" s="2">
        <v>0.25</v>
      </c>
      <c r="T43" s="2">
        <v>0.75</v>
      </c>
      <c r="U43" s="2">
        <v>1</v>
      </c>
      <c r="V43" s="2">
        <v>1</v>
      </c>
      <c r="W43" s="2">
        <v>1</v>
      </c>
      <c r="X43" s="2">
        <f t="shared" si="11"/>
        <v>0.66666666666666663</v>
      </c>
      <c r="Y43" s="2">
        <f t="shared" si="12"/>
        <v>0.66666666666666663</v>
      </c>
      <c r="Z43" s="2">
        <f t="shared" si="13"/>
        <v>0</v>
      </c>
      <c r="AA43" s="2">
        <v>0</v>
      </c>
      <c r="AB43" s="2">
        <v>0</v>
      </c>
      <c r="AC43" s="2">
        <f t="shared" si="14"/>
        <v>1</v>
      </c>
      <c r="AD43" s="2">
        <v>0.5</v>
      </c>
      <c r="AE43" s="2">
        <v>0.5</v>
      </c>
      <c r="AF43" s="2">
        <f t="shared" si="15"/>
        <v>1</v>
      </c>
      <c r="AG43" s="2">
        <v>0.5</v>
      </c>
      <c r="AH43" s="2">
        <v>0.5</v>
      </c>
      <c r="AI43" s="2">
        <f t="shared" si="16"/>
        <v>0.625</v>
      </c>
      <c r="AJ43" s="2">
        <f t="shared" si="17"/>
        <v>0.75</v>
      </c>
      <c r="AK43" s="2">
        <f t="shared" si="18"/>
        <v>0.75</v>
      </c>
      <c r="AL43" s="2">
        <f t="shared" si="19"/>
        <v>0.5</v>
      </c>
      <c r="AM43" s="2">
        <v>0.5</v>
      </c>
      <c r="AN43" s="2">
        <v>0</v>
      </c>
      <c r="AO43" s="2">
        <v>1</v>
      </c>
      <c r="AP43" s="2">
        <f t="shared" si="20"/>
        <v>0.5</v>
      </c>
      <c r="AQ43" s="2">
        <f t="shared" si="21"/>
        <v>0.5</v>
      </c>
      <c r="AR43" s="2">
        <v>1</v>
      </c>
      <c r="AS43" s="2">
        <v>0</v>
      </c>
      <c r="AT43" s="2">
        <v>1</v>
      </c>
      <c r="AU43" s="2">
        <v>0</v>
      </c>
      <c r="AV43" s="2">
        <f t="shared" si="22"/>
        <v>0.33333333333333331</v>
      </c>
      <c r="AW43" s="2">
        <f t="shared" si="23"/>
        <v>0</v>
      </c>
      <c r="AX43" s="2">
        <f t="shared" si="24"/>
        <v>0</v>
      </c>
      <c r="AY43" s="2">
        <v>0</v>
      </c>
      <c r="AZ43" s="2">
        <v>0</v>
      </c>
      <c r="BA43" s="2">
        <v>0</v>
      </c>
      <c r="BB43" s="2">
        <f t="shared" si="25"/>
        <v>0.66666666666666663</v>
      </c>
      <c r="BC43" s="2">
        <f t="shared" si="26"/>
        <v>0.66666666666666663</v>
      </c>
      <c r="BD43" s="2">
        <v>0</v>
      </c>
      <c r="BE43" s="2">
        <v>1</v>
      </c>
      <c r="BF43" s="2">
        <v>1</v>
      </c>
      <c r="BG43" s="2">
        <f t="shared" si="27"/>
        <v>0.5</v>
      </c>
      <c r="BH43" s="2">
        <f t="shared" si="28"/>
        <v>0.5</v>
      </c>
      <c r="BI43" s="2">
        <f t="shared" si="29"/>
        <v>0.5</v>
      </c>
      <c r="BJ43" s="2">
        <v>0</v>
      </c>
      <c r="BK43" s="2">
        <v>1</v>
      </c>
      <c r="BL43" s="2">
        <v>1</v>
      </c>
      <c r="BM43" s="2">
        <v>0</v>
      </c>
      <c r="BN43" s="2">
        <v>0</v>
      </c>
      <c r="BO43" s="2">
        <v>1</v>
      </c>
      <c r="BP43" s="2">
        <f t="shared" si="30"/>
        <v>0.5</v>
      </c>
      <c r="BQ43" s="2">
        <v>1</v>
      </c>
      <c r="BR43" s="2">
        <v>0</v>
      </c>
      <c r="BS43" s="2">
        <v>1</v>
      </c>
      <c r="BT43" s="2">
        <v>0</v>
      </c>
      <c r="BU43" s="2">
        <v>0</v>
      </c>
      <c r="BV43" s="2">
        <v>1</v>
      </c>
      <c r="BW43" s="2">
        <f t="shared" si="31"/>
        <v>0.5</v>
      </c>
      <c r="BX43" s="2">
        <f t="shared" si="32"/>
        <v>0.5</v>
      </c>
      <c r="BY43" s="2">
        <v>1</v>
      </c>
      <c r="BZ43" s="2">
        <v>1</v>
      </c>
      <c r="CA43" s="2">
        <v>0</v>
      </c>
      <c r="CB43" s="2">
        <v>0</v>
      </c>
      <c r="CC43" s="2">
        <f t="shared" si="33"/>
        <v>0.5</v>
      </c>
      <c r="CD43" s="2">
        <f t="shared" si="34"/>
        <v>0</v>
      </c>
      <c r="CE43" s="2">
        <v>0</v>
      </c>
      <c r="CF43" s="2">
        <v>0</v>
      </c>
      <c r="CG43" s="2">
        <f t="shared" si="35"/>
        <v>1</v>
      </c>
      <c r="CH43" s="2">
        <v>0.5</v>
      </c>
      <c r="CI43" s="2">
        <v>0.5</v>
      </c>
      <c r="CJ43" s="2">
        <v>1</v>
      </c>
      <c r="CK43" s="2">
        <v>0</v>
      </c>
    </row>
    <row r="44" spans="1:89" x14ac:dyDescent="0.2">
      <c r="A44" s="1">
        <v>52</v>
      </c>
      <c r="B44" s="1" t="s">
        <v>276</v>
      </c>
      <c r="C44" s="1" t="s">
        <v>260</v>
      </c>
      <c r="D44" s="1" t="s">
        <v>219</v>
      </c>
      <c r="E44" s="1" t="s">
        <v>190</v>
      </c>
      <c r="F44" s="1" t="s">
        <v>190</v>
      </c>
      <c r="G44" s="2">
        <f t="shared" si="3"/>
        <v>0.57217261904761907</v>
      </c>
      <c r="H44" s="2">
        <f t="shared" si="4"/>
        <v>0.46726190476190471</v>
      </c>
      <c r="I44" s="2">
        <f t="shared" si="5"/>
        <v>0.67708333333333326</v>
      </c>
      <c r="J44" s="2">
        <f t="shared" si="6"/>
        <v>0.72619047619047616</v>
      </c>
      <c r="K44" s="2">
        <f t="shared" si="7"/>
        <v>0.5357142857142857</v>
      </c>
      <c r="L44" s="2">
        <f t="shared" si="8"/>
        <v>0.5357142857142857</v>
      </c>
      <c r="M44" s="2">
        <v>1</v>
      </c>
      <c r="N44" s="2">
        <v>1</v>
      </c>
      <c r="O44" s="2">
        <f t="shared" si="9"/>
        <v>0.75</v>
      </c>
      <c r="P44" s="2">
        <v>0.25</v>
      </c>
      <c r="Q44" s="2">
        <v>0.5</v>
      </c>
      <c r="R44" s="2">
        <f t="shared" si="10"/>
        <v>0</v>
      </c>
      <c r="S44" s="2">
        <v>0</v>
      </c>
      <c r="T44" s="2">
        <v>0</v>
      </c>
      <c r="U44" s="2">
        <v>0</v>
      </c>
      <c r="V44" s="2">
        <v>0</v>
      </c>
      <c r="W44" s="2">
        <v>1</v>
      </c>
      <c r="X44" s="2">
        <f t="shared" si="11"/>
        <v>0.91666666666666663</v>
      </c>
      <c r="Y44" s="2">
        <f t="shared" si="12"/>
        <v>0.91666666666666663</v>
      </c>
      <c r="Z44" s="2">
        <f t="shared" si="13"/>
        <v>0.75</v>
      </c>
      <c r="AA44" s="2">
        <v>0.25</v>
      </c>
      <c r="AB44" s="2">
        <v>0.5</v>
      </c>
      <c r="AC44" s="2">
        <f t="shared" si="14"/>
        <v>1</v>
      </c>
      <c r="AD44" s="2">
        <v>0.5</v>
      </c>
      <c r="AE44" s="2">
        <v>0.5</v>
      </c>
      <c r="AF44" s="2">
        <f t="shared" si="15"/>
        <v>1</v>
      </c>
      <c r="AG44" s="2">
        <v>0.5</v>
      </c>
      <c r="AH44" s="2">
        <v>0.5</v>
      </c>
      <c r="AI44" s="2">
        <f t="shared" si="16"/>
        <v>0.75</v>
      </c>
      <c r="AJ44" s="2">
        <f t="shared" si="17"/>
        <v>1</v>
      </c>
      <c r="AK44" s="2">
        <f t="shared" si="18"/>
        <v>1</v>
      </c>
      <c r="AL44" s="2">
        <f t="shared" si="19"/>
        <v>1</v>
      </c>
      <c r="AM44" s="2">
        <v>0.5</v>
      </c>
      <c r="AN44" s="2">
        <v>0.5</v>
      </c>
      <c r="AO44" s="2">
        <v>1</v>
      </c>
      <c r="AP44" s="2">
        <f t="shared" si="20"/>
        <v>0.5</v>
      </c>
      <c r="AQ44" s="2">
        <f t="shared" si="21"/>
        <v>0.5</v>
      </c>
      <c r="AR44" s="2">
        <v>1</v>
      </c>
      <c r="AS44" s="2">
        <v>0</v>
      </c>
      <c r="AT44" s="2">
        <v>1</v>
      </c>
      <c r="AU44" s="2">
        <v>0</v>
      </c>
      <c r="AV44" s="2">
        <f t="shared" si="22"/>
        <v>0.33333333333333331</v>
      </c>
      <c r="AW44" s="2">
        <f t="shared" si="23"/>
        <v>0</v>
      </c>
      <c r="AX44" s="2">
        <f t="shared" si="24"/>
        <v>0</v>
      </c>
      <c r="AY44" s="2">
        <v>0</v>
      </c>
      <c r="AZ44" s="2">
        <v>0</v>
      </c>
      <c r="BA44" s="2">
        <v>0</v>
      </c>
      <c r="BB44" s="2">
        <f t="shared" si="25"/>
        <v>0.66666666666666663</v>
      </c>
      <c r="BC44" s="2">
        <f t="shared" si="26"/>
        <v>0.66666666666666663</v>
      </c>
      <c r="BD44" s="2">
        <v>1</v>
      </c>
      <c r="BE44" s="2">
        <v>0</v>
      </c>
      <c r="BF44" s="2">
        <v>1</v>
      </c>
      <c r="BG44" s="2">
        <f t="shared" si="27"/>
        <v>0.47916666666666663</v>
      </c>
      <c r="BH44" s="2">
        <f t="shared" si="28"/>
        <v>0.33333333333333331</v>
      </c>
      <c r="BI44" s="2">
        <f t="shared" si="29"/>
        <v>0.66666666666666663</v>
      </c>
      <c r="BJ44" s="2">
        <v>1</v>
      </c>
      <c r="BK44" s="2">
        <v>1</v>
      </c>
      <c r="BL44" s="2">
        <v>1</v>
      </c>
      <c r="BM44" s="2">
        <v>0</v>
      </c>
      <c r="BN44" s="2">
        <v>0</v>
      </c>
      <c r="BO44" s="2">
        <v>1</v>
      </c>
      <c r="BP44" s="2">
        <f t="shared" si="30"/>
        <v>0</v>
      </c>
      <c r="BQ44" s="2">
        <v>0</v>
      </c>
      <c r="BR44" s="2">
        <v>0</v>
      </c>
      <c r="BS44" s="2">
        <v>0</v>
      </c>
      <c r="BT44" s="2">
        <v>0</v>
      </c>
      <c r="BU44" s="2">
        <v>0</v>
      </c>
      <c r="BV44" s="2">
        <v>0</v>
      </c>
      <c r="BW44" s="2">
        <f t="shared" si="31"/>
        <v>0.625</v>
      </c>
      <c r="BX44" s="2">
        <f t="shared" si="32"/>
        <v>1</v>
      </c>
      <c r="BY44" s="2">
        <v>1</v>
      </c>
      <c r="BZ44" s="2">
        <v>1</v>
      </c>
      <c r="CA44" s="2">
        <v>1</v>
      </c>
      <c r="CB44" s="2">
        <v>1</v>
      </c>
      <c r="CC44" s="2">
        <f t="shared" si="33"/>
        <v>0.25</v>
      </c>
      <c r="CD44" s="2">
        <f t="shared" si="34"/>
        <v>0</v>
      </c>
      <c r="CE44" s="2">
        <v>0</v>
      </c>
      <c r="CF44" s="2">
        <v>0</v>
      </c>
      <c r="CG44" s="2">
        <f t="shared" si="35"/>
        <v>0</v>
      </c>
      <c r="CH44" s="2">
        <v>0</v>
      </c>
      <c r="CI44" s="2">
        <v>0</v>
      </c>
      <c r="CJ44" s="2">
        <v>0</v>
      </c>
      <c r="CK44" s="2">
        <v>1</v>
      </c>
    </row>
    <row r="45" spans="1:89" x14ac:dyDescent="0.2">
      <c r="A45" s="1">
        <v>68</v>
      </c>
      <c r="B45" s="1" t="s">
        <v>271</v>
      </c>
      <c r="C45" s="1" t="s">
        <v>260</v>
      </c>
      <c r="D45" s="1" t="s">
        <v>247</v>
      </c>
      <c r="E45" s="1" t="s">
        <v>190</v>
      </c>
      <c r="F45" s="1" t="s">
        <v>190</v>
      </c>
      <c r="G45" s="2">
        <f t="shared" si="3"/>
        <v>0.57217261904761907</v>
      </c>
      <c r="H45" s="2">
        <f t="shared" si="4"/>
        <v>0.40476190476190477</v>
      </c>
      <c r="I45" s="2">
        <f t="shared" si="5"/>
        <v>0.73958333333333337</v>
      </c>
      <c r="J45" s="2">
        <f t="shared" si="6"/>
        <v>0.76785714285714279</v>
      </c>
      <c r="K45" s="2">
        <f t="shared" si="7"/>
        <v>0.5357142857142857</v>
      </c>
      <c r="L45" s="2">
        <f t="shared" si="8"/>
        <v>0.5357142857142857</v>
      </c>
      <c r="M45" s="2">
        <v>1</v>
      </c>
      <c r="N45" s="2">
        <v>1</v>
      </c>
      <c r="O45" s="2">
        <f t="shared" si="9"/>
        <v>0.75</v>
      </c>
      <c r="P45" s="2">
        <v>0.25</v>
      </c>
      <c r="Q45" s="2">
        <v>0.5</v>
      </c>
      <c r="R45" s="2">
        <f t="shared" si="10"/>
        <v>0</v>
      </c>
      <c r="S45" s="2">
        <v>0</v>
      </c>
      <c r="T45" s="2">
        <v>0</v>
      </c>
      <c r="U45" s="2">
        <v>0</v>
      </c>
      <c r="V45" s="2">
        <v>0</v>
      </c>
      <c r="W45" s="2">
        <v>1</v>
      </c>
      <c r="X45" s="2">
        <f t="shared" si="11"/>
        <v>1</v>
      </c>
      <c r="Y45" s="2">
        <f t="shared" si="12"/>
        <v>1</v>
      </c>
      <c r="Z45" s="2">
        <f t="shared" si="13"/>
        <v>1</v>
      </c>
      <c r="AA45" s="2">
        <v>0.25</v>
      </c>
      <c r="AB45" s="2">
        <v>0.75</v>
      </c>
      <c r="AC45" s="2">
        <f t="shared" si="14"/>
        <v>1</v>
      </c>
      <c r="AD45" s="2">
        <v>0.5</v>
      </c>
      <c r="AE45" s="2">
        <v>0.5</v>
      </c>
      <c r="AF45" s="2">
        <f t="shared" si="15"/>
        <v>1</v>
      </c>
      <c r="AG45" s="2">
        <v>0.5</v>
      </c>
      <c r="AH45" s="2">
        <v>0.5</v>
      </c>
      <c r="AI45" s="2">
        <f t="shared" si="16"/>
        <v>0.625</v>
      </c>
      <c r="AJ45" s="2">
        <f t="shared" si="17"/>
        <v>0.5</v>
      </c>
      <c r="AK45" s="2">
        <f t="shared" si="18"/>
        <v>0.5</v>
      </c>
      <c r="AL45" s="2">
        <f t="shared" si="19"/>
        <v>1</v>
      </c>
      <c r="AM45" s="2">
        <v>0.5</v>
      </c>
      <c r="AN45" s="2">
        <v>0.5</v>
      </c>
      <c r="AO45" s="2">
        <v>0</v>
      </c>
      <c r="AP45" s="2">
        <f t="shared" si="20"/>
        <v>0.75</v>
      </c>
      <c r="AQ45" s="2">
        <f t="shared" si="21"/>
        <v>0.75</v>
      </c>
      <c r="AR45" s="2">
        <v>1</v>
      </c>
      <c r="AS45" s="2">
        <v>1</v>
      </c>
      <c r="AT45" s="2">
        <v>1</v>
      </c>
      <c r="AU45" s="2">
        <v>0</v>
      </c>
      <c r="AV45" s="2">
        <f t="shared" si="22"/>
        <v>0.16666666666666666</v>
      </c>
      <c r="AW45" s="2">
        <f t="shared" si="23"/>
        <v>0</v>
      </c>
      <c r="AX45" s="2">
        <f t="shared" si="24"/>
        <v>0</v>
      </c>
      <c r="AY45" s="2">
        <v>0</v>
      </c>
      <c r="AZ45" s="2">
        <v>0</v>
      </c>
      <c r="BA45" s="2">
        <v>0</v>
      </c>
      <c r="BB45" s="2">
        <f t="shared" si="25"/>
        <v>0.33333333333333331</v>
      </c>
      <c r="BC45" s="2">
        <f t="shared" si="26"/>
        <v>0.33333333333333331</v>
      </c>
      <c r="BD45" s="2">
        <v>0</v>
      </c>
      <c r="BE45" s="2">
        <v>0</v>
      </c>
      <c r="BF45" s="2">
        <v>1</v>
      </c>
      <c r="BG45" s="2">
        <f t="shared" si="27"/>
        <v>0.72916666666666674</v>
      </c>
      <c r="BH45" s="2">
        <f t="shared" si="28"/>
        <v>0.58333333333333337</v>
      </c>
      <c r="BI45" s="2">
        <f t="shared" si="29"/>
        <v>0.83333333333333337</v>
      </c>
      <c r="BJ45" s="2">
        <v>0</v>
      </c>
      <c r="BK45" s="2">
        <v>1</v>
      </c>
      <c r="BL45" s="2">
        <v>1</v>
      </c>
      <c r="BM45" s="2">
        <v>1</v>
      </c>
      <c r="BN45" s="2">
        <v>1</v>
      </c>
      <c r="BO45" s="2">
        <v>1</v>
      </c>
      <c r="BP45" s="2">
        <f t="shared" si="30"/>
        <v>0.33333333333333331</v>
      </c>
      <c r="BQ45" s="2">
        <v>0</v>
      </c>
      <c r="BR45" s="2">
        <v>1</v>
      </c>
      <c r="BS45" s="2">
        <v>1</v>
      </c>
      <c r="BT45" s="2">
        <v>0</v>
      </c>
      <c r="BU45" s="2">
        <v>0</v>
      </c>
      <c r="BV45" s="2">
        <v>0</v>
      </c>
      <c r="BW45" s="2">
        <f t="shared" si="31"/>
        <v>0.875</v>
      </c>
      <c r="BX45" s="2">
        <f t="shared" si="32"/>
        <v>1</v>
      </c>
      <c r="BY45" s="2">
        <v>1</v>
      </c>
      <c r="BZ45" s="2">
        <v>1</v>
      </c>
      <c r="CA45" s="2">
        <v>1</v>
      </c>
      <c r="CB45" s="2">
        <v>1</v>
      </c>
      <c r="CC45" s="2">
        <f t="shared" si="33"/>
        <v>0.75</v>
      </c>
      <c r="CD45" s="2">
        <f t="shared" si="34"/>
        <v>1</v>
      </c>
      <c r="CE45" s="2">
        <v>0.5</v>
      </c>
      <c r="CF45" s="2">
        <v>0.5</v>
      </c>
      <c r="CG45" s="2">
        <f t="shared" si="35"/>
        <v>1</v>
      </c>
      <c r="CH45" s="2">
        <v>0.5</v>
      </c>
      <c r="CI45" s="2">
        <v>0.5</v>
      </c>
      <c r="CJ45" s="2">
        <v>0</v>
      </c>
      <c r="CK45" s="2">
        <v>1</v>
      </c>
    </row>
    <row r="46" spans="1:89" x14ac:dyDescent="0.2">
      <c r="A46" s="1">
        <v>232</v>
      </c>
      <c r="B46" s="1" t="s">
        <v>451</v>
      </c>
      <c r="C46" s="1" t="s">
        <v>422</v>
      </c>
      <c r="D46" s="1" t="s">
        <v>249</v>
      </c>
      <c r="E46" s="1" t="s">
        <v>190</v>
      </c>
      <c r="F46" s="1" t="s">
        <v>452</v>
      </c>
      <c r="G46" s="2">
        <f t="shared" si="3"/>
        <v>0.57217261904761907</v>
      </c>
      <c r="H46" s="2">
        <f t="shared" si="4"/>
        <v>0.55059523809523803</v>
      </c>
      <c r="I46" s="2">
        <f t="shared" si="5"/>
        <v>0.59375</v>
      </c>
      <c r="J46" s="2">
        <f t="shared" si="6"/>
        <v>0.72619047619047616</v>
      </c>
      <c r="K46" s="2">
        <f t="shared" si="7"/>
        <v>0.7857142857142857</v>
      </c>
      <c r="L46" s="2">
        <f t="shared" si="8"/>
        <v>0.7857142857142857</v>
      </c>
      <c r="M46" s="2">
        <v>1</v>
      </c>
      <c r="N46" s="2">
        <v>1</v>
      </c>
      <c r="O46" s="2">
        <f t="shared" si="9"/>
        <v>0.75</v>
      </c>
      <c r="P46" s="2">
        <v>0.25</v>
      </c>
      <c r="Q46" s="2">
        <v>0.5</v>
      </c>
      <c r="R46" s="2">
        <f t="shared" si="10"/>
        <v>0.75</v>
      </c>
      <c r="S46" s="2">
        <v>0.25</v>
      </c>
      <c r="T46" s="2">
        <v>0.5</v>
      </c>
      <c r="U46" s="2">
        <v>1</v>
      </c>
      <c r="V46" s="2">
        <v>0</v>
      </c>
      <c r="W46" s="2">
        <v>1</v>
      </c>
      <c r="X46" s="2">
        <f t="shared" si="11"/>
        <v>0.66666666666666663</v>
      </c>
      <c r="Y46" s="2">
        <f t="shared" si="12"/>
        <v>0.66666666666666663</v>
      </c>
      <c r="Z46" s="2">
        <f t="shared" si="13"/>
        <v>0</v>
      </c>
      <c r="AA46" s="2">
        <v>0</v>
      </c>
      <c r="AB46" s="2">
        <v>0</v>
      </c>
      <c r="AC46" s="2">
        <f t="shared" si="14"/>
        <v>1</v>
      </c>
      <c r="AD46" s="2">
        <v>0.5</v>
      </c>
      <c r="AE46" s="2">
        <v>0.5</v>
      </c>
      <c r="AF46" s="2">
        <f t="shared" si="15"/>
        <v>1</v>
      </c>
      <c r="AG46" s="2">
        <v>0.5</v>
      </c>
      <c r="AH46" s="2">
        <v>0.5</v>
      </c>
      <c r="AI46" s="2">
        <f t="shared" si="16"/>
        <v>0.875</v>
      </c>
      <c r="AJ46" s="2">
        <f t="shared" si="17"/>
        <v>1</v>
      </c>
      <c r="AK46" s="2">
        <f t="shared" si="18"/>
        <v>1</v>
      </c>
      <c r="AL46" s="2">
        <f t="shared" si="19"/>
        <v>1</v>
      </c>
      <c r="AM46" s="2">
        <v>0.5</v>
      </c>
      <c r="AN46" s="2">
        <v>0.5</v>
      </c>
      <c r="AO46" s="2">
        <v>1</v>
      </c>
      <c r="AP46" s="2">
        <f t="shared" si="20"/>
        <v>0.75</v>
      </c>
      <c r="AQ46" s="2">
        <f t="shared" si="21"/>
        <v>0.75</v>
      </c>
      <c r="AR46" s="2">
        <v>1</v>
      </c>
      <c r="AS46" s="2">
        <v>0</v>
      </c>
      <c r="AT46" s="2">
        <v>1</v>
      </c>
      <c r="AU46" s="2">
        <v>1</v>
      </c>
      <c r="AV46" s="2">
        <f t="shared" si="22"/>
        <v>0.16666666666666666</v>
      </c>
      <c r="AW46" s="2">
        <f t="shared" si="23"/>
        <v>0</v>
      </c>
      <c r="AX46" s="2">
        <f t="shared" si="24"/>
        <v>0</v>
      </c>
      <c r="AY46" s="2">
        <v>0</v>
      </c>
      <c r="AZ46" s="2">
        <v>0</v>
      </c>
      <c r="BA46" s="2">
        <v>0</v>
      </c>
      <c r="BB46" s="2">
        <f t="shared" si="25"/>
        <v>0.33333333333333331</v>
      </c>
      <c r="BC46" s="2">
        <f t="shared" si="26"/>
        <v>0.33333333333333331</v>
      </c>
      <c r="BD46" s="2">
        <v>0</v>
      </c>
      <c r="BE46" s="2">
        <v>0</v>
      </c>
      <c r="BF46" s="2">
        <v>1</v>
      </c>
      <c r="BG46" s="2">
        <f t="shared" si="27"/>
        <v>0.52083333333333326</v>
      </c>
      <c r="BH46" s="2">
        <f t="shared" si="28"/>
        <v>0.41666666666666663</v>
      </c>
      <c r="BI46" s="2">
        <f t="shared" si="29"/>
        <v>0.5</v>
      </c>
      <c r="BJ46" s="2">
        <v>0</v>
      </c>
      <c r="BK46" s="2">
        <v>1</v>
      </c>
      <c r="BL46" s="2">
        <v>1</v>
      </c>
      <c r="BM46" s="2">
        <v>1</v>
      </c>
      <c r="BN46" s="2">
        <v>0</v>
      </c>
      <c r="BO46" s="2">
        <v>0</v>
      </c>
      <c r="BP46" s="2">
        <f t="shared" si="30"/>
        <v>0.33333333333333331</v>
      </c>
      <c r="BQ46" s="2">
        <v>0</v>
      </c>
      <c r="BR46" s="2">
        <v>0</v>
      </c>
      <c r="BS46" s="2">
        <v>1</v>
      </c>
      <c r="BT46" s="2">
        <v>1</v>
      </c>
      <c r="BU46" s="2">
        <v>0</v>
      </c>
      <c r="BV46" s="2">
        <v>0</v>
      </c>
      <c r="BW46" s="2">
        <f t="shared" si="31"/>
        <v>0.625</v>
      </c>
      <c r="BX46" s="2">
        <f t="shared" si="32"/>
        <v>0.75</v>
      </c>
      <c r="BY46" s="2">
        <v>1</v>
      </c>
      <c r="BZ46" s="2">
        <v>1</v>
      </c>
      <c r="CA46" s="2">
        <v>0</v>
      </c>
      <c r="CB46" s="2">
        <v>1</v>
      </c>
      <c r="CC46" s="2">
        <f t="shared" si="33"/>
        <v>0.5</v>
      </c>
      <c r="CD46" s="2">
        <f t="shared" si="34"/>
        <v>1</v>
      </c>
      <c r="CE46" s="2">
        <v>0.5</v>
      </c>
      <c r="CF46" s="2">
        <v>0.5</v>
      </c>
      <c r="CG46" s="2">
        <f t="shared" si="35"/>
        <v>0</v>
      </c>
      <c r="CH46" s="2">
        <v>0</v>
      </c>
      <c r="CI46" s="2">
        <v>0</v>
      </c>
      <c r="CJ46" s="2">
        <v>0</v>
      </c>
      <c r="CK46" s="2">
        <v>1</v>
      </c>
    </row>
    <row r="47" spans="1:89" x14ac:dyDescent="0.2">
      <c r="A47" s="1">
        <v>121</v>
      </c>
      <c r="B47" s="1" t="s">
        <v>340</v>
      </c>
      <c r="C47" s="1" t="s">
        <v>296</v>
      </c>
      <c r="D47" s="1" t="s">
        <v>229</v>
      </c>
      <c r="E47" s="1" t="s">
        <v>297</v>
      </c>
      <c r="F47" s="1" t="s">
        <v>297</v>
      </c>
      <c r="G47" s="2">
        <f t="shared" si="3"/>
        <v>0.5714285714285714</v>
      </c>
      <c r="H47" s="2">
        <f t="shared" si="4"/>
        <v>0.35119047619047622</v>
      </c>
      <c r="I47" s="2">
        <f t="shared" si="5"/>
        <v>0.79166666666666663</v>
      </c>
      <c r="J47" s="2">
        <f t="shared" si="6"/>
        <v>0.7857142857142857</v>
      </c>
      <c r="K47" s="2">
        <f t="shared" si="7"/>
        <v>0.5714285714285714</v>
      </c>
      <c r="L47" s="2">
        <f t="shared" si="8"/>
        <v>0.5714285714285714</v>
      </c>
      <c r="M47" s="2">
        <v>1</v>
      </c>
      <c r="N47" s="2">
        <v>1</v>
      </c>
      <c r="O47" s="2">
        <f t="shared" si="9"/>
        <v>1</v>
      </c>
      <c r="P47" s="2">
        <v>0.25</v>
      </c>
      <c r="Q47" s="2">
        <v>0.75</v>
      </c>
      <c r="R47" s="2">
        <f t="shared" si="10"/>
        <v>0</v>
      </c>
      <c r="S47" s="2">
        <v>0</v>
      </c>
      <c r="T47" s="2">
        <v>0</v>
      </c>
      <c r="U47" s="2">
        <v>0</v>
      </c>
      <c r="V47" s="2">
        <v>0</v>
      </c>
      <c r="W47" s="2">
        <v>1</v>
      </c>
      <c r="X47" s="2">
        <f t="shared" si="11"/>
        <v>1</v>
      </c>
      <c r="Y47" s="2">
        <f t="shared" si="12"/>
        <v>1</v>
      </c>
      <c r="Z47" s="2">
        <f t="shared" si="13"/>
        <v>1</v>
      </c>
      <c r="AA47" s="2">
        <v>0.25</v>
      </c>
      <c r="AB47" s="2">
        <v>0.75</v>
      </c>
      <c r="AC47" s="2">
        <f t="shared" si="14"/>
        <v>1</v>
      </c>
      <c r="AD47" s="2">
        <v>0.5</v>
      </c>
      <c r="AE47" s="2">
        <v>0.5</v>
      </c>
      <c r="AF47" s="2">
        <f t="shared" si="15"/>
        <v>1</v>
      </c>
      <c r="AG47" s="2">
        <v>0.5</v>
      </c>
      <c r="AH47" s="2">
        <v>0.5</v>
      </c>
      <c r="AI47" s="2">
        <f t="shared" si="16"/>
        <v>0.5</v>
      </c>
      <c r="AJ47" s="2">
        <f t="shared" si="17"/>
        <v>0</v>
      </c>
      <c r="AK47" s="2">
        <f t="shared" si="18"/>
        <v>0</v>
      </c>
      <c r="AL47" s="2">
        <f t="shared" si="19"/>
        <v>0</v>
      </c>
      <c r="AM47" s="2">
        <v>0</v>
      </c>
      <c r="AN47" s="2">
        <v>0</v>
      </c>
      <c r="AO47" s="2">
        <v>0</v>
      </c>
      <c r="AP47" s="2">
        <f t="shared" si="20"/>
        <v>1</v>
      </c>
      <c r="AQ47" s="2">
        <f t="shared" si="21"/>
        <v>1</v>
      </c>
      <c r="AR47" s="2">
        <v>1</v>
      </c>
      <c r="AS47" s="2">
        <v>1</v>
      </c>
      <c r="AT47" s="2">
        <v>1</v>
      </c>
      <c r="AU47" s="2">
        <v>1</v>
      </c>
      <c r="AV47" s="2">
        <f t="shared" si="22"/>
        <v>0.66666666666666663</v>
      </c>
      <c r="AW47" s="2">
        <f t="shared" si="23"/>
        <v>0.66666666666666663</v>
      </c>
      <c r="AX47" s="2">
        <f t="shared" si="24"/>
        <v>0.66666666666666663</v>
      </c>
      <c r="AY47" s="2">
        <v>1</v>
      </c>
      <c r="AZ47" s="2">
        <v>0</v>
      </c>
      <c r="BA47" s="2">
        <v>1</v>
      </c>
      <c r="BB47" s="2">
        <f t="shared" si="25"/>
        <v>0.66666666666666663</v>
      </c>
      <c r="BC47" s="2">
        <f t="shared" si="26"/>
        <v>0.66666666666666663</v>
      </c>
      <c r="BD47" s="2">
        <v>1</v>
      </c>
      <c r="BE47" s="2">
        <v>0</v>
      </c>
      <c r="BF47" s="2">
        <v>1</v>
      </c>
      <c r="BG47" s="2">
        <f t="shared" si="27"/>
        <v>0.33333333333333331</v>
      </c>
      <c r="BH47" s="2">
        <f t="shared" si="28"/>
        <v>0.16666666666666666</v>
      </c>
      <c r="BI47" s="2">
        <f t="shared" si="29"/>
        <v>0.33333333333333331</v>
      </c>
      <c r="BJ47" s="2">
        <v>1</v>
      </c>
      <c r="BK47" s="2">
        <v>0</v>
      </c>
      <c r="BL47" s="2">
        <v>0</v>
      </c>
      <c r="BM47" s="2">
        <v>0</v>
      </c>
      <c r="BN47" s="2">
        <v>1</v>
      </c>
      <c r="BO47" s="2">
        <v>0</v>
      </c>
      <c r="BP47" s="2">
        <f t="shared" si="30"/>
        <v>0</v>
      </c>
      <c r="BQ47" s="2">
        <v>0</v>
      </c>
      <c r="BR47" s="2">
        <v>0</v>
      </c>
      <c r="BS47" s="2">
        <v>0</v>
      </c>
      <c r="BT47" s="2">
        <v>0</v>
      </c>
      <c r="BU47" s="2">
        <v>0</v>
      </c>
      <c r="BV47" s="2">
        <v>0</v>
      </c>
      <c r="BW47" s="2">
        <f t="shared" si="31"/>
        <v>0.5</v>
      </c>
      <c r="BX47" s="2">
        <f t="shared" si="32"/>
        <v>0.5</v>
      </c>
      <c r="BY47" s="2">
        <v>1</v>
      </c>
      <c r="BZ47" s="2">
        <v>1</v>
      </c>
      <c r="CA47" s="2">
        <v>0</v>
      </c>
      <c r="CB47" s="2">
        <v>0</v>
      </c>
      <c r="CC47" s="2">
        <f t="shared" si="33"/>
        <v>0.5</v>
      </c>
      <c r="CD47" s="2">
        <f t="shared" si="34"/>
        <v>1</v>
      </c>
      <c r="CE47" s="2">
        <v>0.5</v>
      </c>
      <c r="CF47" s="2">
        <v>0.5</v>
      </c>
      <c r="CG47" s="2">
        <f t="shared" si="35"/>
        <v>0</v>
      </c>
      <c r="CH47" s="2">
        <v>0</v>
      </c>
      <c r="CI47" s="2">
        <v>0</v>
      </c>
      <c r="CJ47" s="2">
        <v>0</v>
      </c>
      <c r="CK47" s="2">
        <v>1</v>
      </c>
    </row>
    <row r="48" spans="1:89" x14ac:dyDescent="0.2">
      <c r="A48" s="1">
        <v>212</v>
      </c>
      <c r="B48" s="1" t="s">
        <v>434</v>
      </c>
      <c r="C48" s="1" t="s">
        <v>422</v>
      </c>
      <c r="D48" s="1" t="s">
        <v>211</v>
      </c>
      <c r="E48" s="1" t="s">
        <v>190</v>
      </c>
      <c r="F48" s="1" t="s">
        <v>190</v>
      </c>
      <c r="G48" s="2">
        <f t="shared" si="3"/>
        <v>0.56994047619047616</v>
      </c>
      <c r="H48" s="2">
        <f t="shared" si="4"/>
        <v>0.45238095238095238</v>
      </c>
      <c r="I48" s="2">
        <f t="shared" si="5"/>
        <v>0.6875</v>
      </c>
      <c r="J48" s="2">
        <f t="shared" si="6"/>
        <v>0.65476190476190477</v>
      </c>
      <c r="K48" s="2">
        <f t="shared" si="7"/>
        <v>0.6428571428571429</v>
      </c>
      <c r="L48" s="2">
        <f t="shared" si="8"/>
        <v>0.6428571428571429</v>
      </c>
      <c r="M48" s="2">
        <v>1</v>
      </c>
      <c r="N48" s="2">
        <v>1</v>
      </c>
      <c r="O48" s="2">
        <f t="shared" si="9"/>
        <v>0.75</v>
      </c>
      <c r="P48" s="2">
        <v>0.25</v>
      </c>
      <c r="Q48" s="2">
        <v>0.5</v>
      </c>
      <c r="R48" s="2">
        <f t="shared" si="10"/>
        <v>0.75</v>
      </c>
      <c r="S48" s="2">
        <v>0.25</v>
      </c>
      <c r="T48" s="2">
        <v>0.5</v>
      </c>
      <c r="U48" s="2">
        <v>0</v>
      </c>
      <c r="V48" s="2">
        <v>0</v>
      </c>
      <c r="W48" s="2">
        <v>1</v>
      </c>
      <c r="X48" s="2">
        <f t="shared" si="11"/>
        <v>0.66666666666666663</v>
      </c>
      <c r="Y48" s="2">
        <f t="shared" si="12"/>
        <v>0.66666666666666663</v>
      </c>
      <c r="Z48" s="2">
        <f t="shared" si="13"/>
        <v>1</v>
      </c>
      <c r="AA48" s="2">
        <v>0.25</v>
      </c>
      <c r="AB48" s="2">
        <v>0.75</v>
      </c>
      <c r="AC48" s="2">
        <f t="shared" si="14"/>
        <v>1</v>
      </c>
      <c r="AD48" s="2">
        <v>0.5</v>
      </c>
      <c r="AE48" s="2">
        <v>0.5</v>
      </c>
      <c r="AF48" s="2">
        <f t="shared" si="15"/>
        <v>0</v>
      </c>
      <c r="AG48" s="2">
        <v>0</v>
      </c>
      <c r="AH48" s="2">
        <v>0</v>
      </c>
      <c r="AI48" s="2">
        <f t="shared" si="16"/>
        <v>1</v>
      </c>
      <c r="AJ48" s="2">
        <f t="shared" si="17"/>
        <v>1</v>
      </c>
      <c r="AK48" s="2">
        <f t="shared" si="18"/>
        <v>1</v>
      </c>
      <c r="AL48" s="2">
        <f t="shared" si="19"/>
        <v>1</v>
      </c>
      <c r="AM48" s="2">
        <v>0.5</v>
      </c>
      <c r="AN48" s="2">
        <v>0.5</v>
      </c>
      <c r="AO48" s="2">
        <v>1</v>
      </c>
      <c r="AP48" s="2">
        <f t="shared" si="20"/>
        <v>1</v>
      </c>
      <c r="AQ48" s="2">
        <f t="shared" si="21"/>
        <v>1</v>
      </c>
      <c r="AR48" s="2">
        <v>1</v>
      </c>
      <c r="AS48" s="2">
        <v>1</v>
      </c>
      <c r="AT48" s="2">
        <v>1</v>
      </c>
      <c r="AU48" s="2">
        <v>1</v>
      </c>
      <c r="AV48" s="2">
        <f t="shared" si="22"/>
        <v>0.16666666666666666</v>
      </c>
      <c r="AW48" s="2">
        <f t="shared" si="23"/>
        <v>0</v>
      </c>
      <c r="AX48" s="2">
        <f t="shared" si="24"/>
        <v>0</v>
      </c>
      <c r="AY48" s="2">
        <v>0</v>
      </c>
      <c r="AZ48" s="2">
        <v>0</v>
      </c>
      <c r="BA48" s="2">
        <v>0</v>
      </c>
      <c r="BB48" s="2">
        <f t="shared" si="25"/>
        <v>0.33333333333333331</v>
      </c>
      <c r="BC48" s="2">
        <f t="shared" si="26"/>
        <v>0.33333333333333331</v>
      </c>
      <c r="BD48" s="2">
        <v>0</v>
      </c>
      <c r="BE48" s="2">
        <v>0</v>
      </c>
      <c r="BF48" s="2">
        <v>1</v>
      </c>
      <c r="BG48" s="2">
        <f t="shared" si="27"/>
        <v>0.45833333333333331</v>
      </c>
      <c r="BH48" s="2">
        <f t="shared" si="28"/>
        <v>0.16666666666666666</v>
      </c>
      <c r="BI48" s="2">
        <f t="shared" si="29"/>
        <v>0.16666666666666666</v>
      </c>
      <c r="BJ48" s="2">
        <v>0</v>
      </c>
      <c r="BK48" s="2">
        <v>1</v>
      </c>
      <c r="BL48" s="2">
        <v>0</v>
      </c>
      <c r="BM48" s="2">
        <v>0</v>
      </c>
      <c r="BN48" s="2">
        <v>0</v>
      </c>
      <c r="BO48" s="2">
        <v>0</v>
      </c>
      <c r="BP48" s="2">
        <f t="shared" si="30"/>
        <v>0.16666666666666666</v>
      </c>
      <c r="BQ48" s="2">
        <v>0</v>
      </c>
      <c r="BR48" s="2">
        <v>0</v>
      </c>
      <c r="BS48" s="2">
        <v>1</v>
      </c>
      <c r="BT48" s="2">
        <v>0</v>
      </c>
      <c r="BU48" s="2">
        <v>0</v>
      </c>
      <c r="BV48" s="2">
        <v>0</v>
      </c>
      <c r="BW48" s="2">
        <f t="shared" si="31"/>
        <v>0.75</v>
      </c>
      <c r="BX48" s="2">
        <f t="shared" si="32"/>
        <v>0.5</v>
      </c>
      <c r="BY48" s="2">
        <v>1</v>
      </c>
      <c r="BZ48" s="2">
        <v>0</v>
      </c>
      <c r="CA48" s="2">
        <v>0</v>
      </c>
      <c r="CB48" s="2">
        <v>1</v>
      </c>
      <c r="CC48" s="2">
        <f t="shared" si="33"/>
        <v>1</v>
      </c>
      <c r="CD48" s="2">
        <f t="shared" si="34"/>
        <v>1</v>
      </c>
      <c r="CE48" s="2">
        <v>0.5</v>
      </c>
      <c r="CF48" s="2">
        <v>0.5</v>
      </c>
      <c r="CG48" s="2">
        <f t="shared" si="35"/>
        <v>1</v>
      </c>
      <c r="CH48" s="2">
        <v>0.5</v>
      </c>
      <c r="CI48" s="2">
        <v>0.5</v>
      </c>
      <c r="CJ48" s="2">
        <v>1</v>
      </c>
      <c r="CK48" s="2">
        <v>1</v>
      </c>
    </row>
    <row r="49" spans="1:89" x14ac:dyDescent="0.2">
      <c r="A49" s="1">
        <v>141</v>
      </c>
      <c r="B49" s="1" t="s">
        <v>365</v>
      </c>
      <c r="C49" s="1" t="s">
        <v>349</v>
      </c>
      <c r="D49" s="1" t="s">
        <v>221</v>
      </c>
      <c r="E49" s="1" t="s">
        <v>190</v>
      </c>
      <c r="F49" s="1" t="s">
        <v>366</v>
      </c>
      <c r="G49" s="2">
        <f t="shared" si="3"/>
        <v>0.56845238095238093</v>
      </c>
      <c r="H49" s="2">
        <f t="shared" si="4"/>
        <v>0.40773809523809523</v>
      </c>
      <c r="I49" s="2">
        <f t="shared" si="5"/>
        <v>0.72916666666666663</v>
      </c>
      <c r="J49" s="2">
        <f t="shared" si="6"/>
        <v>0.85714285714285721</v>
      </c>
      <c r="K49" s="2">
        <f t="shared" si="7"/>
        <v>0.7142857142857143</v>
      </c>
      <c r="L49" s="2">
        <f t="shared" si="8"/>
        <v>0.7142857142857143</v>
      </c>
      <c r="M49" s="2">
        <v>1</v>
      </c>
      <c r="N49" s="2">
        <v>1</v>
      </c>
      <c r="O49" s="2">
        <f t="shared" si="9"/>
        <v>1</v>
      </c>
      <c r="P49" s="2">
        <v>0.25</v>
      </c>
      <c r="Q49" s="2">
        <v>0.75</v>
      </c>
      <c r="R49" s="2">
        <f t="shared" si="10"/>
        <v>1</v>
      </c>
      <c r="S49" s="2">
        <v>0.25</v>
      </c>
      <c r="T49" s="2">
        <v>0.75</v>
      </c>
      <c r="U49" s="2">
        <v>0</v>
      </c>
      <c r="V49" s="2">
        <v>0</v>
      </c>
      <c r="W49" s="2">
        <v>1</v>
      </c>
      <c r="X49" s="2">
        <f t="shared" si="11"/>
        <v>1</v>
      </c>
      <c r="Y49" s="2">
        <f t="shared" si="12"/>
        <v>1</v>
      </c>
      <c r="Z49" s="2">
        <f t="shared" si="13"/>
        <v>1</v>
      </c>
      <c r="AA49" s="2">
        <v>0.25</v>
      </c>
      <c r="AB49" s="2">
        <v>0.75</v>
      </c>
      <c r="AC49" s="2">
        <f t="shared" si="14"/>
        <v>1</v>
      </c>
      <c r="AD49" s="2">
        <v>0.5</v>
      </c>
      <c r="AE49" s="2">
        <v>0.5</v>
      </c>
      <c r="AF49" s="2">
        <f t="shared" si="15"/>
        <v>1</v>
      </c>
      <c r="AG49" s="2">
        <v>0.5</v>
      </c>
      <c r="AH49" s="2">
        <v>0.5</v>
      </c>
      <c r="AI49" s="2">
        <f t="shared" si="16"/>
        <v>0.375</v>
      </c>
      <c r="AJ49" s="2">
        <f t="shared" si="17"/>
        <v>0</v>
      </c>
      <c r="AK49" s="2">
        <f t="shared" si="18"/>
        <v>0</v>
      </c>
      <c r="AL49" s="2">
        <f t="shared" si="19"/>
        <v>0</v>
      </c>
      <c r="AM49" s="2">
        <v>0</v>
      </c>
      <c r="AN49" s="2">
        <v>0</v>
      </c>
      <c r="AO49" s="2">
        <v>0</v>
      </c>
      <c r="AP49" s="2">
        <f t="shared" si="20"/>
        <v>0.75</v>
      </c>
      <c r="AQ49" s="2">
        <f t="shared" si="21"/>
        <v>0.75</v>
      </c>
      <c r="AR49" s="2">
        <v>1</v>
      </c>
      <c r="AS49" s="2">
        <v>0</v>
      </c>
      <c r="AT49" s="2">
        <v>1</v>
      </c>
      <c r="AU49" s="2">
        <v>1</v>
      </c>
      <c r="AV49" s="2">
        <f t="shared" si="22"/>
        <v>0.5</v>
      </c>
      <c r="AW49" s="2">
        <f t="shared" si="23"/>
        <v>0.33333333333333331</v>
      </c>
      <c r="AX49" s="2">
        <f t="shared" si="24"/>
        <v>0.33333333333333331</v>
      </c>
      <c r="AY49" s="2">
        <v>1</v>
      </c>
      <c r="AZ49" s="2">
        <v>0</v>
      </c>
      <c r="BA49" s="2">
        <v>0</v>
      </c>
      <c r="BB49" s="2">
        <f t="shared" si="25"/>
        <v>0.66666666666666663</v>
      </c>
      <c r="BC49" s="2">
        <f t="shared" si="26"/>
        <v>0.66666666666666663</v>
      </c>
      <c r="BD49" s="2">
        <v>0</v>
      </c>
      <c r="BE49" s="2">
        <v>1</v>
      </c>
      <c r="BF49" s="2">
        <v>1</v>
      </c>
      <c r="BG49" s="2">
        <f t="shared" si="27"/>
        <v>0.54166666666666663</v>
      </c>
      <c r="BH49" s="2">
        <f t="shared" si="28"/>
        <v>0.58333333333333326</v>
      </c>
      <c r="BI49" s="2">
        <f t="shared" si="29"/>
        <v>0.5</v>
      </c>
      <c r="BJ49" s="2">
        <v>1</v>
      </c>
      <c r="BK49" s="2">
        <v>0</v>
      </c>
      <c r="BL49" s="2">
        <v>1</v>
      </c>
      <c r="BM49" s="2">
        <v>0</v>
      </c>
      <c r="BN49" s="2">
        <v>1</v>
      </c>
      <c r="BO49" s="2">
        <v>0</v>
      </c>
      <c r="BP49" s="2">
        <f t="shared" si="30"/>
        <v>0.66666666666666663</v>
      </c>
      <c r="BQ49" s="2">
        <v>1</v>
      </c>
      <c r="BR49" s="2">
        <v>1</v>
      </c>
      <c r="BS49" s="2">
        <v>1</v>
      </c>
      <c r="BT49" s="2">
        <v>0</v>
      </c>
      <c r="BU49" s="2">
        <v>1</v>
      </c>
      <c r="BV49" s="2">
        <v>0</v>
      </c>
      <c r="BW49" s="2">
        <f t="shared" si="31"/>
        <v>0.5</v>
      </c>
      <c r="BX49" s="2">
        <f t="shared" si="32"/>
        <v>1</v>
      </c>
      <c r="BY49" s="2">
        <v>1</v>
      </c>
      <c r="BZ49" s="2">
        <v>1</v>
      </c>
      <c r="CA49" s="2">
        <v>1</v>
      </c>
      <c r="CB49" s="2">
        <v>1</v>
      </c>
      <c r="CC49" s="2">
        <f t="shared" si="33"/>
        <v>0</v>
      </c>
      <c r="CD49" s="2">
        <f t="shared" si="34"/>
        <v>0</v>
      </c>
      <c r="CE49" s="2">
        <v>0</v>
      </c>
      <c r="CF49" s="2">
        <v>0</v>
      </c>
      <c r="CG49" s="2">
        <f t="shared" si="35"/>
        <v>0</v>
      </c>
      <c r="CH49" s="2">
        <v>0</v>
      </c>
      <c r="CI49" s="2">
        <v>0</v>
      </c>
      <c r="CJ49" s="2">
        <v>0</v>
      </c>
      <c r="CK49" s="2">
        <v>0</v>
      </c>
    </row>
    <row r="50" spans="1:89" x14ac:dyDescent="0.2">
      <c r="A50" s="1">
        <v>27</v>
      </c>
      <c r="B50" s="1" t="s">
        <v>224</v>
      </c>
      <c r="C50" s="1" t="s">
        <v>188</v>
      </c>
      <c r="D50" s="1" t="s">
        <v>241</v>
      </c>
      <c r="E50" s="1" t="s">
        <v>190</v>
      </c>
      <c r="F50" s="1" t="s">
        <v>190</v>
      </c>
      <c r="G50" s="2">
        <f t="shared" si="3"/>
        <v>0.56473214285714279</v>
      </c>
      <c r="H50" s="2">
        <f t="shared" si="4"/>
        <v>0.5357142857142857</v>
      </c>
      <c r="I50" s="2">
        <f t="shared" si="5"/>
        <v>0.59375</v>
      </c>
      <c r="J50" s="2">
        <f t="shared" si="6"/>
        <v>0.73809523809523814</v>
      </c>
      <c r="K50" s="2">
        <f t="shared" si="7"/>
        <v>0.8928571428571429</v>
      </c>
      <c r="L50" s="2">
        <f t="shared" si="8"/>
        <v>0.8928571428571429</v>
      </c>
      <c r="M50" s="2">
        <v>1</v>
      </c>
      <c r="N50" s="2">
        <v>1</v>
      </c>
      <c r="O50" s="2">
        <f t="shared" si="9"/>
        <v>0.5</v>
      </c>
      <c r="P50" s="2">
        <v>0.25</v>
      </c>
      <c r="Q50" s="2">
        <v>0.25</v>
      </c>
      <c r="R50" s="2">
        <f t="shared" si="10"/>
        <v>0.75</v>
      </c>
      <c r="S50" s="2">
        <v>0.25</v>
      </c>
      <c r="T50" s="2">
        <v>0.5</v>
      </c>
      <c r="U50" s="2">
        <v>1</v>
      </c>
      <c r="V50" s="2">
        <v>1</v>
      </c>
      <c r="W50" s="2">
        <v>1</v>
      </c>
      <c r="X50" s="2">
        <f t="shared" si="11"/>
        <v>0.58333333333333337</v>
      </c>
      <c r="Y50" s="2">
        <f t="shared" si="12"/>
        <v>0.58333333333333337</v>
      </c>
      <c r="Z50" s="2">
        <f t="shared" si="13"/>
        <v>0.75</v>
      </c>
      <c r="AA50" s="2">
        <v>0.25</v>
      </c>
      <c r="AB50" s="2">
        <v>0.5</v>
      </c>
      <c r="AC50" s="2">
        <f t="shared" si="14"/>
        <v>0</v>
      </c>
      <c r="AD50" s="2">
        <v>0</v>
      </c>
      <c r="AE50" s="2">
        <v>0</v>
      </c>
      <c r="AF50" s="2">
        <f t="shared" si="15"/>
        <v>1</v>
      </c>
      <c r="AG50" s="2">
        <v>0.5</v>
      </c>
      <c r="AH50" s="2">
        <v>0.5</v>
      </c>
      <c r="AI50" s="2">
        <f t="shared" si="16"/>
        <v>0.75</v>
      </c>
      <c r="AJ50" s="2">
        <f t="shared" si="17"/>
        <v>1</v>
      </c>
      <c r="AK50" s="2">
        <f t="shared" si="18"/>
        <v>1</v>
      </c>
      <c r="AL50" s="2">
        <f t="shared" si="19"/>
        <v>1</v>
      </c>
      <c r="AM50" s="2">
        <v>0.5</v>
      </c>
      <c r="AN50" s="2">
        <v>0.5</v>
      </c>
      <c r="AO50" s="2">
        <v>1</v>
      </c>
      <c r="AP50" s="2">
        <f t="shared" si="20"/>
        <v>0.5</v>
      </c>
      <c r="AQ50" s="2">
        <f t="shared" si="21"/>
        <v>0.5</v>
      </c>
      <c r="AR50" s="2">
        <v>0</v>
      </c>
      <c r="AS50" s="2">
        <v>1</v>
      </c>
      <c r="AT50" s="2">
        <v>1</v>
      </c>
      <c r="AU50" s="2">
        <v>0</v>
      </c>
      <c r="AV50" s="2">
        <f t="shared" si="22"/>
        <v>0.33333333333333331</v>
      </c>
      <c r="AW50" s="2">
        <f t="shared" si="23"/>
        <v>0</v>
      </c>
      <c r="AX50" s="2">
        <f t="shared" si="24"/>
        <v>0</v>
      </c>
      <c r="AY50" s="2">
        <v>0</v>
      </c>
      <c r="AZ50" s="2">
        <v>0</v>
      </c>
      <c r="BA50" s="2">
        <v>0</v>
      </c>
      <c r="BB50" s="2">
        <f t="shared" si="25"/>
        <v>0.66666666666666663</v>
      </c>
      <c r="BC50" s="2">
        <f t="shared" si="26"/>
        <v>0.66666666666666663</v>
      </c>
      <c r="BD50" s="2">
        <v>0</v>
      </c>
      <c r="BE50" s="2">
        <v>1</v>
      </c>
      <c r="BF50" s="2">
        <v>1</v>
      </c>
      <c r="BG50" s="2">
        <f t="shared" si="27"/>
        <v>0.4375</v>
      </c>
      <c r="BH50" s="2">
        <f t="shared" si="28"/>
        <v>0.25</v>
      </c>
      <c r="BI50" s="2">
        <f t="shared" si="29"/>
        <v>0.5</v>
      </c>
      <c r="BJ50" s="2">
        <v>0</v>
      </c>
      <c r="BK50" s="2">
        <v>1</v>
      </c>
      <c r="BL50" s="2">
        <v>1</v>
      </c>
      <c r="BM50" s="2">
        <v>1</v>
      </c>
      <c r="BN50" s="2">
        <v>0</v>
      </c>
      <c r="BO50" s="2">
        <v>0</v>
      </c>
      <c r="BP50" s="2">
        <f t="shared" si="30"/>
        <v>0</v>
      </c>
      <c r="BQ50" s="2">
        <v>0</v>
      </c>
      <c r="BR50" s="2">
        <v>0</v>
      </c>
      <c r="BS50" s="2">
        <v>0</v>
      </c>
      <c r="BT50" s="2">
        <v>0</v>
      </c>
      <c r="BU50" s="2">
        <v>0</v>
      </c>
      <c r="BV50" s="2">
        <v>0</v>
      </c>
      <c r="BW50" s="2">
        <f t="shared" si="31"/>
        <v>0.625</v>
      </c>
      <c r="BX50" s="2">
        <f t="shared" si="32"/>
        <v>0.5</v>
      </c>
      <c r="BY50" s="2">
        <v>1</v>
      </c>
      <c r="BZ50" s="2">
        <v>1</v>
      </c>
      <c r="CA50" s="2">
        <v>0</v>
      </c>
      <c r="CB50" s="2">
        <v>0</v>
      </c>
      <c r="CC50" s="2">
        <f t="shared" si="33"/>
        <v>0.75</v>
      </c>
      <c r="CD50" s="2">
        <f t="shared" si="34"/>
        <v>1</v>
      </c>
      <c r="CE50" s="2">
        <v>0.5</v>
      </c>
      <c r="CF50" s="2">
        <v>0.5</v>
      </c>
      <c r="CG50" s="2">
        <f t="shared" si="35"/>
        <v>1</v>
      </c>
      <c r="CH50" s="2">
        <v>0.5</v>
      </c>
      <c r="CI50" s="2">
        <v>0.5</v>
      </c>
      <c r="CJ50" s="2">
        <v>0</v>
      </c>
      <c r="CK50" s="2">
        <v>1</v>
      </c>
    </row>
    <row r="51" spans="1:89" x14ac:dyDescent="0.2">
      <c r="A51" s="1">
        <v>100</v>
      </c>
      <c r="B51" s="1" t="s">
        <v>327</v>
      </c>
      <c r="C51" s="1" t="s">
        <v>305</v>
      </c>
      <c r="D51" s="1" t="s">
        <v>234</v>
      </c>
      <c r="E51" s="1" t="s">
        <v>190</v>
      </c>
      <c r="F51" s="1" t="s">
        <v>190</v>
      </c>
      <c r="G51" s="2">
        <f t="shared" si="3"/>
        <v>0.5625</v>
      </c>
      <c r="H51" s="2">
        <f t="shared" si="4"/>
        <v>0.41666666666666669</v>
      </c>
      <c r="I51" s="2">
        <f t="shared" si="5"/>
        <v>0.70833333333333326</v>
      </c>
      <c r="J51" s="2">
        <f t="shared" si="6"/>
        <v>0.70833333333333326</v>
      </c>
      <c r="K51" s="2">
        <f t="shared" si="7"/>
        <v>0.5</v>
      </c>
      <c r="L51" s="2">
        <f t="shared" si="8"/>
        <v>0.5</v>
      </c>
      <c r="M51" s="2">
        <v>1</v>
      </c>
      <c r="N51" s="2">
        <v>0</v>
      </c>
      <c r="O51" s="2">
        <f t="shared" si="9"/>
        <v>0.5</v>
      </c>
      <c r="P51" s="2">
        <v>0.25</v>
      </c>
      <c r="Q51" s="2">
        <v>0.25</v>
      </c>
      <c r="R51" s="2">
        <f t="shared" si="10"/>
        <v>0</v>
      </c>
      <c r="S51" s="2">
        <v>0</v>
      </c>
      <c r="T51" s="2">
        <v>0</v>
      </c>
      <c r="U51" s="2">
        <v>1</v>
      </c>
      <c r="V51" s="2">
        <v>0</v>
      </c>
      <c r="W51" s="2">
        <v>1</v>
      </c>
      <c r="X51" s="2">
        <f t="shared" si="11"/>
        <v>0.91666666666666663</v>
      </c>
      <c r="Y51" s="2">
        <f t="shared" si="12"/>
        <v>0.91666666666666663</v>
      </c>
      <c r="Z51" s="2">
        <f t="shared" si="13"/>
        <v>0.75</v>
      </c>
      <c r="AA51" s="2">
        <v>0.25</v>
      </c>
      <c r="AB51" s="2">
        <v>0.5</v>
      </c>
      <c r="AC51" s="2">
        <f t="shared" si="14"/>
        <v>1</v>
      </c>
      <c r="AD51" s="2">
        <v>0.5</v>
      </c>
      <c r="AE51" s="2">
        <v>0.5</v>
      </c>
      <c r="AF51" s="2">
        <f t="shared" si="15"/>
        <v>1</v>
      </c>
      <c r="AG51" s="2">
        <v>0.5</v>
      </c>
      <c r="AH51" s="2">
        <v>0.5</v>
      </c>
      <c r="AI51" s="2">
        <f t="shared" si="16"/>
        <v>0.5</v>
      </c>
      <c r="AJ51" s="2">
        <f t="shared" si="17"/>
        <v>0.5</v>
      </c>
      <c r="AK51" s="2">
        <f t="shared" si="18"/>
        <v>0.5</v>
      </c>
      <c r="AL51" s="2">
        <f t="shared" si="19"/>
        <v>0</v>
      </c>
      <c r="AM51" s="2">
        <v>0</v>
      </c>
      <c r="AN51" s="2">
        <v>0</v>
      </c>
      <c r="AO51" s="2">
        <v>1</v>
      </c>
      <c r="AP51" s="2">
        <f t="shared" si="20"/>
        <v>0.5</v>
      </c>
      <c r="AQ51" s="2">
        <f t="shared" si="21"/>
        <v>0.5</v>
      </c>
      <c r="AR51" s="2">
        <v>1</v>
      </c>
      <c r="AS51" s="2">
        <v>0</v>
      </c>
      <c r="AT51" s="2">
        <v>1</v>
      </c>
      <c r="AU51" s="2">
        <v>0</v>
      </c>
      <c r="AV51" s="2">
        <f t="shared" si="22"/>
        <v>0.33333333333333331</v>
      </c>
      <c r="AW51" s="2">
        <f t="shared" si="23"/>
        <v>0</v>
      </c>
      <c r="AX51" s="2">
        <f t="shared" si="24"/>
        <v>0</v>
      </c>
      <c r="AY51" s="2">
        <v>0</v>
      </c>
      <c r="AZ51" s="2">
        <v>0</v>
      </c>
      <c r="BA51" s="2">
        <v>0</v>
      </c>
      <c r="BB51" s="2">
        <f t="shared" si="25"/>
        <v>0.66666666666666663</v>
      </c>
      <c r="BC51" s="2">
        <f t="shared" si="26"/>
        <v>0.66666666666666663</v>
      </c>
      <c r="BD51" s="2">
        <v>1</v>
      </c>
      <c r="BE51" s="2">
        <v>0</v>
      </c>
      <c r="BF51" s="2">
        <v>1</v>
      </c>
      <c r="BG51" s="2">
        <f t="shared" si="27"/>
        <v>0.70833333333333337</v>
      </c>
      <c r="BH51" s="2">
        <f t="shared" si="28"/>
        <v>0.66666666666666674</v>
      </c>
      <c r="BI51" s="2">
        <f t="shared" si="29"/>
        <v>0.5</v>
      </c>
      <c r="BJ51" s="2">
        <v>1</v>
      </c>
      <c r="BK51" s="2">
        <v>1</v>
      </c>
      <c r="BL51" s="2">
        <v>0</v>
      </c>
      <c r="BM51" s="2">
        <v>0</v>
      </c>
      <c r="BN51" s="2">
        <v>0</v>
      </c>
      <c r="BO51" s="2">
        <v>1</v>
      </c>
      <c r="BP51" s="2">
        <f t="shared" si="30"/>
        <v>0.83333333333333337</v>
      </c>
      <c r="BQ51" s="2">
        <v>1</v>
      </c>
      <c r="BR51" s="2">
        <v>1</v>
      </c>
      <c r="BS51" s="2">
        <v>1</v>
      </c>
      <c r="BT51" s="2">
        <v>1</v>
      </c>
      <c r="BU51" s="2">
        <v>0</v>
      </c>
      <c r="BV51" s="2">
        <v>1</v>
      </c>
      <c r="BW51" s="2">
        <f t="shared" si="31"/>
        <v>0.75</v>
      </c>
      <c r="BX51" s="2">
        <f t="shared" si="32"/>
        <v>1</v>
      </c>
      <c r="BY51" s="2">
        <v>1</v>
      </c>
      <c r="BZ51" s="2">
        <v>1</v>
      </c>
      <c r="CA51" s="2">
        <v>1</v>
      </c>
      <c r="CB51" s="2">
        <v>1</v>
      </c>
      <c r="CC51" s="2">
        <f t="shared" si="33"/>
        <v>0.5</v>
      </c>
      <c r="CD51" s="2">
        <f t="shared" si="34"/>
        <v>1</v>
      </c>
      <c r="CE51" s="2">
        <v>0.5</v>
      </c>
      <c r="CF51" s="2">
        <v>0.5</v>
      </c>
      <c r="CG51" s="2">
        <f t="shared" si="35"/>
        <v>0</v>
      </c>
      <c r="CH51" s="2">
        <v>0</v>
      </c>
      <c r="CI51" s="2">
        <v>0</v>
      </c>
      <c r="CJ51" s="2">
        <v>0</v>
      </c>
      <c r="CK51" s="2">
        <v>1</v>
      </c>
    </row>
    <row r="52" spans="1:89" x14ac:dyDescent="0.2">
      <c r="A52" s="1">
        <v>49</v>
      </c>
      <c r="B52" s="1" t="s">
        <v>273</v>
      </c>
      <c r="C52" s="1" t="s">
        <v>260</v>
      </c>
      <c r="D52" s="1" t="s">
        <v>213</v>
      </c>
      <c r="E52" s="1" t="s">
        <v>190</v>
      </c>
      <c r="F52" s="1" t="s">
        <v>190</v>
      </c>
      <c r="G52" s="2">
        <f t="shared" si="3"/>
        <v>0.56175595238095233</v>
      </c>
      <c r="H52" s="2">
        <f t="shared" si="4"/>
        <v>0.4464285714285714</v>
      </c>
      <c r="I52" s="2">
        <f t="shared" si="5"/>
        <v>0.67708333333333326</v>
      </c>
      <c r="J52" s="2">
        <f t="shared" si="6"/>
        <v>0.72619047619047616</v>
      </c>
      <c r="K52" s="2">
        <f t="shared" si="7"/>
        <v>0.5357142857142857</v>
      </c>
      <c r="L52" s="2">
        <f t="shared" si="8"/>
        <v>0.5357142857142857</v>
      </c>
      <c r="M52" s="2">
        <v>1</v>
      </c>
      <c r="N52" s="2">
        <v>1</v>
      </c>
      <c r="O52" s="2">
        <f t="shared" si="9"/>
        <v>0.75</v>
      </c>
      <c r="P52" s="2">
        <v>0.25</v>
      </c>
      <c r="Q52" s="2">
        <v>0.5</v>
      </c>
      <c r="R52" s="2">
        <f t="shared" si="10"/>
        <v>0</v>
      </c>
      <c r="S52" s="2">
        <v>0</v>
      </c>
      <c r="T52" s="2">
        <v>0</v>
      </c>
      <c r="U52" s="2">
        <v>0</v>
      </c>
      <c r="V52" s="2">
        <v>0</v>
      </c>
      <c r="W52" s="2">
        <v>1</v>
      </c>
      <c r="X52" s="2">
        <f t="shared" si="11"/>
        <v>0.91666666666666663</v>
      </c>
      <c r="Y52" s="2">
        <f t="shared" si="12"/>
        <v>0.91666666666666663</v>
      </c>
      <c r="Z52" s="2">
        <f t="shared" si="13"/>
        <v>0.75</v>
      </c>
      <c r="AA52" s="2">
        <v>0.25</v>
      </c>
      <c r="AB52" s="2">
        <v>0.5</v>
      </c>
      <c r="AC52" s="2">
        <f t="shared" si="14"/>
        <v>1</v>
      </c>
      <c r="AD52" s="2">
        <v>0.5</v>
      </c>
      <c r="AE52" s="2">
        <v>0.5</v>
      </c>
      <c r="AF52" s="2">
        <f t="shared" si="15"/>
        <v>1</v>
      </c>
      <c r="AG52" s="2">
        <v>0.5</v>
      </c>
      <c r="AH52" s="2">
        <v>0.5</v>
      </c>
      <c r="AI52" s="2">
        <f t="shared" si="16"/>
        <v>0.625</v>
      </c>
      <c r="AJ52" s="2">
        <f t="shared" si="17"/>
        <v>0.75</v>
      </c>
      <c r="AK52" s="2">
        <f t="shared" si="18"/>
        <v>0.75</v>
      </c>
      <c r="AL52" s="2">
        <f t="shared" si="19"/>
        <v>0.5</v>
      </c>
      <c r="AM52" s="2">
        <v>0.5</v>
      </c>
      <c r="AN52" s="2">
        <v>0</v>
      </c>
      <c r="AO52" s="2">
        <v>1</v>
      </c>
      <c r="AP52" s="2">
        <f t="shared" si="20"/>
        <v>0.5</v>
      </c>
      <c r="AQ52" s="2">
        <f t="shared" si="21"/>
        <v>0.5</v>
      </c>
      <c r="AR52" s="2">
        <v>1</v>
      </c>
      <c r="AS52" s="2">
        <v>0</v>
      </c>
      <c r="AT52" s="2">
        <v>1</v>
      </c>
      <c r="AU52" s="2">
        <v>0</v>
      </c>
      <c r="AV52" s="2">
        <f t="shared" si="22"/>
        <v>0.33333333333333331</v>
      </c>
      <c r="AW52" s="2">
        <f t="shared" si="23"/>
        <v>0</v>
      </c>
      <c r="AX52" s="2">
        <f t="shared" si="24"/>
        <v>0</v>
      </c>
      <c r="AY52" s="2">
        <v>0</v>
      </c>
      <c r="AZ52" s="2">
        <v>0</v>
      </c>
      <c r="BA52" s="2">
        <v>0</v>
      </c>
      <c r="BB52" s="2">
        <f t="shared" si="25"/>
        <v>0.66666666666666663</v>
      </c>
      <c r="BC52" s="2">
        <f t="shared" si="26"/>
        <v>0.66666666666666663</v>
      </c>
      <c r="BD52" s="2">
        <v>1</v>
      </c>
      <c r="BE52" s="2">
        <v>0</v>
      </c>
      <c r="BF52" s="2">
        <v>1</v>
      </c>
      <c r="BG52" s="2">
        <f t="shared" si="27"/>
        <v>0.5625</v>
      </c>
      <c r="BH52" s="2">
        <f t="shared" si="28"/>
        <v>0.5</v>
      </c>
      <c r="BI52" s="2">
        <f t="shared" si="29"/>
        <v>0.66666666666666663</v>
      </c>
      <c r="BJ52" s="2">
        <v>0</v>
      </c>
      <c r="BK52" s="2">
        <v>0</v>
      </c>
      <c r="BL52" s="2">
        <v>1</v>
      </c>
      <c r="BM52" s="2">
        <v>1</v>
      </c>
      <c r="BN52" s="2">
        <v>1</v>
      </c>
      <c r="BO52" s="2">
        <v>1</v>
      </c>
      <c r="BP52" s="2">
        <f t="shared" si="30"/>
        <v>0.33333333333333331</v>
      </c>
      <c r="BQ52" s="2">
        <v>1</v>
      </c>
      <c r="BR52" s="2">
        <v>0</v>
      </c>
      <c r="BS52" s="2">
        <v>0</v>
      </c>
      <c r="BT52" s="2">
        <v>1</v>
      </c>
      <c r="BU52" s="2">
        <v>0</v>
      </c>
      <c r="BV52" s="2">
        <v>0</v>
      </c>
      <c r="BW52" s="2">
        <f t="shared" si="31"/>
        <v>0.625</v>
      </c>
      <c r="BX52" s="2">
        <f t="shared" si="32"/>
        <v>0.75</v>
      </c>
      <c r="BY52" s="2">
        <v>1</v>
      </c>
      <c r="BZ52" s="2">
        <v>1</v>
      </c>
      <c r="CA52" s="2">
        <v>0</v>
      </c>
      <c r="CB52" s="2">
        <v>1</v>
      </c>
      <c r="CC52" s="2">
        <f t="shared" si="33"/>
        <v>0.5</v>
      </c>
      <c r="CD52" s="2">
        <f t="shared" si="34"/>
        <v>1</v>
      </c>
      <c r="CE52" s="2">
        <v>0.5</v>
      </c>
      <c r="CF52" s="2">
        <v>0.5</v>
      </c>
      <c r="CG52" s="2">
        <f t="shared" si="35"/>
        <v>1</v>
      </c>
      <c r="CH52" s="2">
        <v>0.5</v>
      </c>
      <c r="CI52" s="2">
        <v>0.5</v>
      </c>
      <c r="CJ52" s="2">
        <v>0</v>
      </c>
      <c r="CK52" s="2">
        <v>0</v>
      </c>
    </row>
    <row r="53" spans="1:89" x14ac:dyDescent="0.2">
      <c r="A53" s="1">
        <v>165</v>
      </c>
      <c r="B53" s="1" t="s">
        <v>389</v>
      </c>
      <c r="C53" s="1" t="s">
        <v>387</v>
      </c>
      <c r="D53" s="1" t="s">
        <v>205</v>
      </c>
      <c r="E53" s="1" t="s">
        <v>297</v>
      </c>
      <c r="F53" s="1" t="s">
        <v>297</v>
      </c>
      <c r="G53" s="2">
        <f t="shared" si="3"/>
        <v>0.5602678571428571</v>
      </c>
      <c r="H53" s="2">
        <f t="shared" si="4"/>
        <v>0.48511904761904762</v>
      </c>
      <c r="I53" s="2">
        <f t="shared" si="5"/>
        <v>0.63541666666666663</v>
      </c>
      <c r="J53" s="2">
        <f t="shared" si="6"/>
        <v>0.9285714285714286</v>
      </c>
      <c r="K53" s="2">
        <f t="shared" si="7"/>
        <v>0.8571428571428571</v>
      </c>
      <c r="L53" s="2">
        <f t="shared" si="8"/>
        <v>0.8571428571428571</v>
      </c>
      <c r="M53" s="2">
        <v>1</v>
      </c>
      <c r="N53" s="2">
        <v>1</v>
      </c>
      <c r="O53" s="2">
        <f t="shared" si="9"/>
        <v>1</v>
      </c>
      <c r="P53" s="2">
        <v>0.25</v>
      </c>
      <c r="Q53" s="2">
        <v>0.75</v>
      </c>
      <c r="R53" s="2">
        <f t="shared" si="10"/>
        <v>0</v>
      </c>
      <c r="S53" s="2">
        <v>0</v>
      </c>
      <c r="T53" s="2">
        <v>0</v>
      </c>
      <c r="U53" s="2">
        <v>1</v>
      </c>
      <c r="V53" s="2">
        <v>1</v>
      </c>
      <c r="W53" s="2">
        <v>1</v>
      </c>
      <c r="X53" s="2">
        <f t="shared" si="11"/>
        <v>1</v>
      </c>
      <c r="Y53" s="2">
        <f t="shared" si="12"/>
        <v>1</v>
      </c>
      <c r="Z53" s="2">
        <f t="shared" si="13"/>
        <v>1</v>
      </c>
      <c r="AA53" s="2">
        <v>0.25</v>
      </c>
      <c r="AB53" s="2">
        <v>0.75</v>
      </c>
      <c r="AC53" s="2">
        <f t="shared" si="14"/>
        <v>1</v>
      </c>
      <c r="AD53" s="2">
        <v>0.5</v>
      </c>
      <c r="AE53" s="2">
        <v>0.5</v>
      </c>
      <c r="AF53" s="2">
        <f t="shared" si="15"/>
        <v>1</v>
      </c>
      <c r="AG53" s="2">
        <v>0.5</v>
      </c>
      <c r="AH53" s="2">
        <v>0.5</v>
      </c>
      <c r="AI53" s="2">
        <f t="shared" si="16"/>
        <v>0.375</v>
      </c>
      <c r="AJ53" s="2">
        <f t="shared" si="17"/>
        <v>0.5</v>
      </c>
      <c r="AK53" s="2">
        <f t="shared" si="18"/>
        <v>0.5</v>
      </c>
      <c r="AL53" s="2">
        <f t="shared" si="19"/>
        <v>0</v>
      </c>
      <c r="AM53" s="2">
        <v>0</v>
      </c>
      <c r="AN53" s="2">
        <v>0</v>
      </c>
      <c r="AO53" s="2">
        <v>1</v>
      </c>
      <c r="AP53" s="2">
        <f t="shared" si="20"/>
        <v>0.25</v>
      </c>
      <c r="AQ53" s="2">
        <f t="shared" si="21"/>
        <v>0.25</v>
      </c>
      <c r="AR53" s="2">
        <v>0</v>
      </c>
      <c r="AS53" s="2">
        <v>1</v>
      </c>
      <c r="AT53" s="2">
        <v>0</v>
      </c>
      <c r="AU53" s="2">
        <v>0</v>
      </c>
      <c r="AV53" s="2">
        <f t="shared" si="22"/>
        <v>0.33333333333333331</v>
      </c>
      <c r="AW53" s="2">
        <f t="shared" si="23"/>
        <v>0</v>
      </c>
      <c r="AX53" s="2">
        <f t="shared" si="24"/>
        <v>0</v>
      </c>
      <c r="AY53" s="2">
        <v>0</v>
      </c>
      <c r="AZ53" s="2">
        <v>0</v>
      </c>
      <c r="BA53" s="2">
        <v>0</v>
      </c>
      <c r="BB53" s="2">
        <f t="shared" si="25"/>
        <v>0.66666666666666663</v>
      </c>
      <c r="BC53" s="2">
        <f t="shared" si="26"/>
        <v>0.66666666666666663</v>
      </c>
      <c r="BD53" s="2">
        <v>1</v>
      </c>
      <c r="BE53" s="2">
        <v>0</v>
      </c>
      <c r="BF53" s="2">
        <v>1</v>
      </c>
      <c r="BG53" s="2">
        <f t="shared" si="27"/>
        <v>0.60416666666666663</v>
      </c>
      <c r="BH53" s="2">
        <f t="shared" si="28"/>
        <v>0.58333333333333326</v>
      </c>
      <c r="BI53" s="2">
        <f t="shared" si="29"/>
        <v>0.66666666666666663</v>
      </c>
      <c r="BJ53" s="2">
        <v>1</v>
      </c>
      <c r="BK53" s="2">
        <v>1</v>
      </c>
      <c r="BL53" s="2">
        <v>1</v>
      </c>
      <c r="BM53" s="2">
        <v>0</v>
      </c>
      <c r="BN53" s="2">
        <v>0</v>
      </c>
      <c r="BO53" s="2">
        <v>1</v>
      </c>
      <c r="BP53" s="2">
        <f t="shared" si="30"/>
        <v>0.5</v>
      </c>
      <c r="BQ53" s="2">
        <v>1</v>
      </c>
      <c r="BR53" s="2">
        <v>0</v>
      </c>
      <c r="BS53" s="2">
        <v>1</v>
      </c>
      <c r="BT53" s="2">
        <v>0</v>
      </c>
      <c r="BU53" s="2">
        <v>0</v>
      </c>
      <c r="BV53" s="2">
        <v>1</v>
      </c>
      <c r="BW53" s="2">
        <f t="shared" si="31"/>
        <v>0.625</v>
      </c>
      <c r="BX53" s="2">
        <f t="shared" si="32"/>
        <v>1</v>
      </c>
      <c r="BY53" s="2">
        <v>1</v>
      </c>
      <c r="BZ53" s="2">
        <v>1</v>
      </c>
      <c r="CA53" s="2">
        <v>1</v>
      </c>
      <c r="CB53" s="2">
        <v>1</v>
      </c>
      <c r="CC53" s="2">
        <f t="shared" si="33"/>
        <v>0.25</v>
      </c>
      <c r="CD53" s="2">
        <f t="shared" si="34"/>
        <v>1</v>
      </c>
      <c r="CE53" s="2">
        <v>0.5</v>
      </c>
      <c r="CF53" s="2">
        <v>0.5</v>
      </c>
      <c r="CG53" s="2">
        <f t="shared" si="35"/>
        <v>0</v>
      </c>
      <c r="CH53" s="2">
        <v>0</v>
      </c>
      <c r="CI53" s="2">
        <v>0</v>
      </c>
      <c r="CJ53" s="2">
        <v>0</v>
      </c>
      <c r="CK53" s="2">
        <v>0</v>
      </c>
    </row>
    <row r="54" spans="1:89" x14ac:dyDescent="0.2">
      <c r="A54" s="1">
        <v>46</v>
      </c>
      <c r="B54" s="1" t="s">
        <v>270</v>
      </c>
      <c r="C54" s="1" t="s">
        <v>260</v>
      </c>
      <c r="D54" s="1" t="s">
        <v>207</v>
      </c>
      <c r="E54" s="1" t="s">
        <v>190</v>
      </c>
      <c r="F54" s="1" t="s">
        <v>190</v>
      </c>
      <c r="G54" s="2">
        <f t="shared" si="3"/>
        <v>0.55394345238095233</v>
      </c>
      <c r="H54" s="2">
        <f t="shared" si="4"/>
        <v>0.4464285714285714</v>
      </c>
      <c r="I54" s="2">
        <f t="shared" si="5"/>
        <v>0.66145833333333326</v>
      </c>
      <c r="J54" s="2">
        <f t="shared" si="6"/>
        <v>0.72619047619047616</v>
      </c>
      <c r="K54" s="2">
        <f t="shared" si="7"/>
        <v>0.5357142857142857</v>
      </c>
      <c r="L54" s="2">
        <f t="shared" si="8"/>
        <v>0.5357142857142857</v>
      </c>
      <c r="M54" s="2">
        <v>1</v>
      </c>
      <c r="N54" s="2">
        <v>1</v>
      </c>
      <c r="O54" s="2">
        <f t="shared" si="9"/>
        <v>0</v>
      </c>
      <c r="P54" s="2">
        <v>0</v>
      </c>
      <c r="Q54" s="2">
        <v>0</v>
      </c>
      <c r="R54" s="2">
        <f t="shared" si="10"/>
        <v>0.75</v>
      </c>
      <c r="S54" s="2">
        <v>0.25</v>
      </c>
      <c r="T54" s="2">
        <v>0.5</v>
      </c>
      <c r="U54" s="2">
        <v>0</v>
      </c>
      <c r="V54" s="2">
        <v>0</v>
      </c>
      <c r="W54" s="2">
        <v>1</v>
      </c>
      <c r="X54" s="2">
        <f t="shared" si="11"/>
        <v>0.91666666666666663</v>
      </c>
      <c r="Y54" s="2">
        <f t="shared" si="12"/>
        <v>0.91666666666666663</v>
      </c>
      <c r="Z54" s="2">
        <f t="shared" si="13"/>
        <v>0.75</v>
      </c>
      <c r="AA54" s="2">
        <v>0.25</v>
      </c>
      <c r="AB54" s="2">
        <v>0.5</v>
      </c>
      <c r="AC54" s="2">
        <f t="shared" si="14"/>
        <v>1</v>
      </c>
      <c r="AD54" s="2">
        <v>0.5</v>
      </c>
      <c r="AE54" s="2">
        <v>0.5</v>
      </c>
      <c r="AF54" s="2">
        <f t="shared" si="15"/>
        <v>1</v>
      </c>
      <c r="AG54" s="2">
        <v>0.5</v>
      </c>
      <c r="AH54" s="2">
        <v>0.5</v>
      </c>
      <c r="AI54" s="2">
        <f t="shared" si="16"/>
        <v>0.625</v>
      </c>
      <c r="AJ54" s="2">
        <f t="shared" si="17"/>
        <v>0.75</v>
      </c>
      <c r="AK54" s="2">
        <f t="shared" si="18"/>
        <v>0.75</v>
      </c>
      <c r="AL54" s="2">
        <f t="shared" si="19"/>
        <v>0.5</v>
      </c>
      <c r="AM54" s="2">
        <v>0.5</v>
      </c>
      <c r="AN54" s="2">
        <v>0</v>
      </c>
      <c r="AO54" s="2">
        <v>1</v>
      </c>
      <c r="AP54" s="2">
        <f t="shared" si="20"/>
        <v>0.5</v>
      </c>
      <c r="AQ54" s="2">
        <f t="shared" si="21"/>
        <v>0.5</v>
      </c>
      <c r="AR54" s="2">
        <v>1</v>
      </c>
      <c r="AS54" s="2">
        <v>0</v>
      </c>
      <c r="AT54" s="2">
        <v>1</v>
      </c>
      <c r="AU54" s="2">
        <v>0</v>
      </c>
      <c r="AV54" s="2">
        <f t="shared" si="22"/>
        <v>0.33333333333333331</v>
      </c>
      <c r="AW54" s="2">
        <f t="shared" si="23"/>
        <v>0</v>
      </c>
      <c r="AX54" s="2">
        <f t="shared" si="24"/>
        <v>0</v>
      </c>
      <c r="AY54" s="2">
        <v>0</v>
      </c>
      <c r="AZ54" s="2">
        <v>0</v>
      </c>
      <c r="BA54" s="2">
        <v>0</v>
      </c>
      <c r="BB54" s="2">
        <f t="shared" si="25"/>
        <v>0.66666666666666663</v>
      </c>
      <c r="BC54" s="2">
        <f t="shared" si="26"/>
        <v>0.66666666666666663</v>
      </c>
      <c r="BD54" s="2">
        <v>1</v>
      </c>
      <c r="BE54" s="2">
        <v>0</v>
      </c>
      <c r="BF54" s="2">
        <v>1</v>
      </c>
      <c r="BG54" s="2">
        <f t="shared" si="27"/>
        <v>0.53125</v>
      </c>
      <c r="BH54" s="2">
        <f t="shared" si="28"/>
        <v>0.5</v>
      </c>
      <c r="BI54" s="2">
        <f t="shared" si="29"/>
        <v>0.83333333333333337</v>
      </c>
      <c r="BJ54" s="2">
        <v>0</v>
      </c>
      <c r="BK54" s="2">
        <v>1</v>
      </c>
      <c r="BL54" s="2">
        <v>1</v>
      </c>
      <c r="BM54" s="2">
        <v>1</v>
      </c>
      <c r="BN54" s="2">
        <v>1</v>
      </c>
      <c r="BO54" s="2">
        <v>1</v>
      </c>
      <c r="BP54" s="2">
        <f t="shared" si="30"/>
        <v>0.16666666666666666</v>
      </c>
      <c r="BQ54" s="2">
        <v>0</v>
      </c>
      <c r="BR54" s="2">
        <v>0</v>
      </c>
      <c r="BS54" s="2">
        <v>0</v>
      </c>
      <c r="BT54" s="2">
        <v>1</v>
      </c>
      <c r="BU54" s="2">
        <v>0</v>
      </c>
      <c r="BV54" s="2">
        <v>0</v>
      </c>
      <c r="BW54" s="2">
        <f t="shared" si="31"/>
        <v>0.5625</v>
      </c>
      <c r="BX54" s="2">
        <f t="shared" si="32"/>
        <v>1</v>
      </c>
      <c r="BY54" s="2">
        <v>1</v>
      </c>
      <c r="BZ54" s="2">
        <v>1</v>
      </c>
      <c r="CA54" s="2">
        <v>1</v>
      </c>
      <c r="CB54" s="2">
        <v>1</v>
      </c>
      <c r="CC54" s="2">
        <f t="shared" si="33"/>
        <v>0.125</v>
      </c>
      <c r="CD54" s="2">
        <f t="shared" si="34"/>
        <v>0</v>
      </c>
      <c r="CE54" s="2">
        <v>0</v>
      </c>
      <c r="CF54" s="2">
        <v>0</v>
      </c>
      <c r="CG54" s="2">
        <f t="shared" si="35"/>
        <v>0.5</v>
      </c>
      <c r="CH54" s="2">
        <v>0.5</v>
      </c>
      <c r="CI54" s="2">
        <v>0</v>
      </c>
      <c r="CJ54" s="2">
        <v>0</v>
      </c>
      <c r="CK54" s="2">
        <v>0</v>
      </c>
    </row>
    <row r="55" spans="1:89" x14ac:dyDescent="0.2">
      <c r="A55" s="1">
        <v>3</v>
      </c>
      <c r="B55" s="1" t="s">
        <v>194</v>
      </c>
      <c r="C55" s="1" t="s">
        <v>188</v>
      </c>
      <c r="D55" s="1" t="s">
        <v>195</v>
      </c>
      <c r="E55" s="1" t="s">
        <v>190</v>
      </c>
      <c r="F55" s="1" t="s">
        <v>190</v>
      </c>
      <c r="G55" s="2">
        <f t="shared" si="3"/>
        <v>0.55282738095238093</v>
      </c>
      <c r="H55" s="2">
        <f t="shared" si="4"/>
        <v>0.4910714285714286</v>
      </c>
      <c r="I55" s="2">
        <f t="shared" si="5"/>
        <v>0.61458333333333326</v>
      </c>
      <c r="J55" s="2">
        <f t="shared" si="6"/>
        <v>0.81547619047619047</v>
      </c>
      <c r="K55" s="2">
        <f t="shared" si="7"/>
        <v>0.7142857142857143</v>
      </c>
      <c r="L55" s="2">
        <f t="shared" si="8"/>
        <v>0.7142857142857143</v>
      </c>
      <c r="M55" s="2">
        <v>1</v>
      </c>
      <c r="N55" s="2">
        <v>1</v>
      </c>
      <c r="O55" s="2">
        <f t="shared" si="9"/>
        <v>0</v>
      </c>
      <c r="P55" s="2">
        <v>0</v>
      </c>
      <c r="Q55" s="2">
        <v>0</v>
      </c>
      <c r="R55" s="2">
        <f t="shared" si="10"/>
        <v>0</v>
      </c>
      <c r="S55" s="2">
        <v>0</v>
      </c>
      <c r="T55" s="2">
        <v>0</v>
      </c>
      <c r="U55" s="2">
        <v>1</v>
      </c>
      <c r="V55" s="2">
        <v>1</v>
      </c>
      <c r="W55" s="2">
        <v>1</v>
      </c>
      <c r="X55" s="2">
        <f t="shared" si="11"/>
        <v>0.91666666666666663</v>
      </c>
      <c r="Y55" s="2">
        <f t="shared" si="12"/>
        <v>0.91666666666666663</v>
      </c>
      <c r="Z55" s="2">
        <f t="shared" si="13"/>
        <v>0.75</v>
      </c>
      <c r="AA55" s="2">
        <v>0.25</v>
      </c>
      <c r="AB55" s="2">
        <v>0.5</v>
      </c>
      <c r="AC55" s="2">
        <f t="shared" si="14"/>
        <v>1</v>
      </c>
      <c r="AD55" s="2">
        <v>0.5</v>
      </c>
      <c r="AE55" s="2">
        <v>0.5</v>
      </c>
      <c r="AF55" s="2">
        <f t="shared" si="15"/>
        <v>1</v>
      </c>
      <c r="AG55" s="2">
        <v>0.5</v>
      </c>
      <c r="AH55" s="2">
        <v>0.5</v>
      </c>
      <c r="AI55" s="2">
        <f t="shared" si="16"/>
        <v>0.125</v>
      </c>
      <c r="AJ55" s="2">
        <f t="shared" si="17"/>
        <v>0</v>
      </c>
      <c r="AK55" s="2">
        <f t="shared" si="18"/>
        <v>0</v>
      </c>
      <c r="AL55" s="2">
        <f t="shared" si="19"/>
        <v>0</v>
      </c>
      <c r="AM55" s="2">
        <v>0</v>
      </c>
      <c r="AN55" s="2">
        <v>0</v>
      </c>
      <c r="AO55" s="2">
        <v>0</v>
      </c>
      <c r="AP55" s="2">
        <f t="shared" si="20"/>
        <v>0.25</v>
      </c>
      <c r="AQ55" s="2">
        <f t="shared" si="21"/>
        <v>0.25</v>
      </c>
      <c r="AR55" s="2">
        <v>1</v>
      </c>
      <c r="AS55" s="2">
        <v>0</v>
      </c>
      <c r="AT55" s="2">
        <v>0</v>
      </c>
      <c r="AU55" s="2">
        <v>0</v>
      </c>
      <c r="AV55" s="2">
        <f t="shared" si="22"/>
        <v>0.83333333333333326</v>
      </c>
      <c r="AW55" s="2">
        <f t="shared" si="23"/>
        <v>1</v>
      </c>
      <c r="AX55" s="2">
        <f t="shared" si="24"/>
        <v>1</v>
      </c>
      <c r="AY55" s="2">
        <v>1</v>
      </c>
      <c r="AZ55" s="2">
        <v>1</v>
      </c>
      <c r="BA55" s="2">
        <v>1</v>
      </c>
      <c r="BB55" s="2">
        <f t="shared" si="25"/>
        <v>0.66666666666666663</v>
      </c>
      <c r="BC55" s="2">
        <f t="shared" si="26"/>
        <v>0.66666666666666663</v>
      </c>
      <c r="BD55" s="2">
        <v>1</v>
      </c>
      <c r="BE55" s="2">
        <v>0</v>
      </c>
      <c r="BF55" s="2">
        <v>1</v>
      </c>
      <c r="BG55" s="2">
        <f t="shared" si="27"/>
        <v>0.4375</v>
      </c>
      <c r="BH55" s="2">
        <f t="shared" si="28"/>
        <v>0.25</v>
      </c>
      <c r="BI55" s="2">
        <f t="shared" si="29"/>
        <v>0.33333333333333331</v>
      </c>
      <c r="BJ55" s="2">
        <v>0</v>
      </c>
      <c r="BK55" s="2">
        <v>1</v>
      </c>
      <c r="BL55" s="2">
        <v>0</v>
      </c>
      <c r="BM55" s="2">
        <v>0</v>
      </c>
      <c r="BN55" s="2">
        <v>0</v>
      </c>
      <c r="BO55" s="2">
        <v>1</v>
      </c>
      <c r="BP55" s="2">
        <f t="shared" si="30"/>
        <v>0.16666666666666666</v>
      </c>
      <c r="BQ55" s="2">
        <v>0</v>
      </c>
      <c r="BR55" s="2">
        <v>0</v>
      </c>
      <c r="BS55" s="2">
        <v>1</v>
      </c>
      <c r="BT55" s="2">
        <v>0</v>
      </c>
      <c r="BU55" s="2">
        <v>0</v>
      </c>
      <c r="BV55" s="2">
        <v>0</v>
      </c>
      <c r="BW55" s="2">
        <f t="shared" si="31"/>
        <v>0.625</v>
      </c>
      <c r="BX55" s="2">
        <f t="shared" si="32"/>
        <v>1</v>
      </c>
      <c r="BY55" s="2">
        <v>1</v>
      </c>
      <c r="BZ55" s="2">
        <v>1</v>
      </c>
      <c r="CA55" s="2">
        <v>1</v>
      </c>
      <c r="CB55" s="2">
        <v>1</v>
      </c>
      <c r="CC55" s="2">
        <f t="shared" si="33"/>
        <v>0.25</v>
      </c>
      <c r="CD55" s="2">
        <f t="shared" si="34"/>
        <v>0</v>
      </c>
      <c r="CE55" s="2">
        <v>0</v>
      </c>
      <c r="CF55" s="2">
        <v>0</v>
      </c>
      <c r="CG55" s="2">
        <f t="shared" si="35"/>
        <v>0</v>
      </c>
      <c r="CH55" s="2">
        <v>0</v>
      </c>
      <c r="CI55" s="2">
        <v>0</v>
      </c>
      <c r="CJ55" s="2">
        <v>0</v>
      </c>
      <c r="CK55" s="2">
        <v>1</v>
      </c>
    </row>
    <row r="56" spans="1:89" x14ac:dyDescent="0.2">
      <c r="A56" s="1">
        <v>153</v>
      </c>
      <c r="B56" s="1" t="s">
        <v>360</v>
      </c>
      <c r="C56" s="1" t="s">
        <v>349</v>
      </c>
      <c r="D56" s="1" t="s">
        <v>241</v>
      </c>
      <c r="E56" s="1" t="s">
        <v>190</v>
      </c>
      <c r="F56" s="1" t="s">
        <v>190</v>
      </c>
      <c r="G56" s="2">
        <f t="shared" si="3"/>
        <v>0.54985119047619047</v>
      </c>
      <c r="H56" s="2">
        <f t="shared" si="4"/>
        <v>0.3392857142857143</v>
      </c>
      <c r="I56" s="2">
        <f t="shared" si="5"/>
        <v>0.76041666666666663</v>
      </c>
      <c r="J56" s="2">
        <f t="shared" si="6"/>
        <v>0.9285714285714286</v>
      </c>
      <c r="K56" s="2">
        <f t="shared" si="7"/>
        <v>0.8571428571428571</v>
      </c>
      <c r="L56" s="2">
        <f t="shared" si="8"/>
        <v>0.8571428571428571</v>
      </c>
      <c r="M56" s="2">
        <v>1</v>
      </c>
      <c r="N56" s="2">
        <v>0</v>
      </c>
      <c r="O56" s="2">
        <f t="shared" si="9"/>
        <v>1</v>
      </c>
      <c r="P56" s="2">
        <v>0.25</v>
      </c>
      <c r="Q56" s="2">
        <v>0.75</v>
      </c>
      <c r="R56" s="2">
        <f t="shared" si="10"/>
        <v>1</v>
      </c>
      <c r="S56" s="2">
        <v>0.25</v>
      </c>
      <c r="T56" s="2">
        <v>0.75</v>
      </c>
      <c r="U56" s="2">
        <v>1</v>
      </c>
      <c r="V56" s="2">
        <v>1</v>
      </c>
      <c r="W56" s="2">
        <v>1</v>
      </c>
      <c r="X56" s="2">
        <f t="shared" si="11"/>
        <v>1</v>
      </c>
      <c r="Y56" s="2">
        <f t="shared" si="12"/>
        <v>1</v>
      </c>
      <c r="Z56" s="2">
        <f t="shared" si="13"/>
        <v>1</v>
      </c>
      <c r="AA56" s="2">
        <v>0.25</v>
      </c>
      <c r="AB56" s="2">
        <v>0.75</v>
      </c>
      <c r="AC56" s="2">
        <f t="shared" si="14"/>
        <v>1</v>
      </c>
      <c r="AD56" s="2">
        <v>0.5</v>
      </c>
      <c r="AE56" s="2">
        <v>0.5</v>
      </c>
      <c r="AF56" s="2">
        <f t="shared" si="15"/>
        <v>1</v>
      </c>
      <c r="AG56" s="2">
        <v>0.5</v>
      </c>
      <c r="AH56" s="2">
        <v>0.5</v>
      </c>
      <c r="AI56" s="2">
        <f t="shared" si="16"/>
        <v>0.375</v>
      </c>
      <c r="AJ56" s="2">
        <f t="shared" si="17"/>
        <v>0</v>
      </c>
      <c r="AK56" s="2">
        <f t="shared" si="18"/>
        <v>0</v>
      </c>
      <c r="AL56" s="2">
        <f t="shared" si="19"/>
        <v>0</v>
      </c>
      <c r="AM56" s="2">
        <v>0</v>
      </c>
      <c r="AN56" s="2">
        <v>0</v>
      </c>
      <c r="AO56" s="2">
        <v>0</v>
      </c>
      <c r="AP56" s="2">
        <f t="shared" si="20"/>
        <v>0.75</v>
      </c>
      <c r="AQ56" s="2">
        <f t="shared" si="21"/>
        <v>0.75</v>
      </c>
      <c r="AR56" s="2">
        <v>1</v>
      </c>
      <c r="AS56" s="2">
        <v>0</v>
      </c>
      <c r="AT56" s="2">
        <v>1</v>
      </c>
      <c r="AU56" s="2">
        <v>1</v>
      </c>
      <c r="AV56" s="2">
        <f t="shared" si="22"/>
        <v>0.33333333333333331</v>
      </c>
      <c r="AW56" s="2">
        <f t="shared" si="23"/>
        <v>0</v>
      </c>
      <c r="AX56" s="2">
        <f t="shared" si="24"/>
        <v>0</v>
      </c>
      <c r="AY56" s="2">
        <v>0</v>
      </c>
      <c r="AZ56" s="2">
        <v>0</v>
      </c>
      <c r="BA56" s="2">
        <v>0</v>
      </c>
      <c r="BB56" s="2">
        <f t="shared" si="25"/>
        <v>0.66666666666666663</v>
      </c>
      <c r="BC56" s="2">
        <f t="shared" si="26"/>
        <v>0.66666666666666663</v>
      </c>
      <c r="BD56" s="2">
        <v>0</v>
      </c>
      <c r="BE56" s="2">
        <v>1</v>
      </c>
      <c r="BF56" s="2">
        <v>1</v>
      </c>
      <c r="BG56" s="2">
        <f t="shared" si="27"/>
        <v>0.5625</v>
      </c>
      <c r="BH56" s="2">
        <f t="shared" si="28"/>
        <v>0.5</v>
      </c>
      <c r="BI56" s="2">
        <f t="shared" si="29"/>
        <v>0.83333333333333337</v>
      </c>
      <c r="BJ56" s="2">
        <v>1</v>
      </c>
      <c r="BK56" s="2">
        <v>1</v>
      </c>
      <c r="BL56" s="2">
        <v>1</v>
      </c>
      <c r="BM56" s="2">
        <v>0</v>
      </c>
      <c r="BN56" s="2">
        <v>1</v>
      </c>
      <c r="BO56" s="2">
        <v>1</v>
      </c>
      <c r="BP56" s="2">
        <f t="shared" si="30"/>
        <v>0.16666666666666666</v>
      </c>
      <c r="BQ56" s="2">
        <v>0</v>
      </c>
      <c r="BR56" s="2">
        <v>0</v>
      </c>
      <c r="BS56" s="2">
        <v>1</v>
      </c>
      <c r="BT56" s="2">
        <v>0</v>
      </c>
      <c r="BU56" s="2">
        <v>0</v>
      </c>
      <c r="BV56" s="2">
        <v>0</v>
      </c>
      <c r="BW56" s="2">
        <f t="shared" si="31"/>
        <v>0.625</v>
      </c>
      <c r="BX56" s="2">
        <f t="shared" si="32"/>
        <v>1</v>
      </c>
      <c r="BY56" s="2">
        <v>1</v>
      </c>
      <c r="BZ56" s="2">
        <v>1</v>
      </c>
      <c r="CA56" s="2">
        <v>1</v>
      </c>
      <c r="CB56" s="2">
        <v>1</v>
      </c>
      <c r="CC56" s="2">
        <f t="shared" si="33"/>
        <v>0.25</v>
      </c>
      <c r="CD56" s="2">
        <f t="shared" si="34"/>
        <v>0</v>
      </c>
      <c r="CE56" s="2">
        <v>0</v>
      </c>
      <c r="CF56" s="2">
        <v>0</v>
      </c>
      <c r="CG56" s="2">
        <f t="shared" si="35"/>
        <v>1</v>
      </c>
      <c r="CH56" s="2">
        <v>0.5</v>
      </c>
      <c r="CI56" s="2">
        <v>0.5</v>
      </c>
      <c r="CJ56" s="2">
        <v>0</v>
      </c>
      <c r="CK56" s="2">
        <v>0</v>
      </c>
    </row>
    <row r="57" spans="1:89" x14ac:dyDescent="0.2">
      <c r="A57" s="1">
        <v>185</v>
      </c>
      <c r="B57" s="1" t="s">
        <v>405</v>
      </c>
      <c r="C57" s="1" t="s">
        <v>404</v>
      </c>
      <c r="D57" s="1" t="s">
        <v>193</v>
      </c>
      <c r="E57" s="1" t="s">
        <v>297</v>
      </c>
      <c r="F57" s="1" t="s">
        <v>297</v>
      </c>
      <c r="G57" s="2">
        <f t="shared" si="3"/>
        <v>0.54985119047619047</v>
      </c>
      <c r="H57" s="2">
        <f t="shared" si="4"/>
        <v>0.54761904761904767</v>
      </c>
      <c r="I57" s="2">
        <f t="shared" si="5"/>
        <v>0.55208333333333326</v>
      </c>
      <c r="J57" s="2">
        <f t="shared" si="6"/>
        <v>0.76190476190476186</v>
      </c>
      <c r="K57" s="2">
        <f t="shared" si="7"/>
        <v>0.8571428571428571</v>
      </c>
      <c r="L57" s="2">
        <f t="shared" si="8"/>
        <v>0.8571428571428571</v>
      </c>
      <c r="M57" s="2">
        <v>1</v>
      </c>
      <c r="N57" s="2">
        <v>1</v>
      </c>
      <c r="O57" s="2">
        <f t="shared" si="9"/>
        <v>1</v>
      </c>
      <c r="P57" s="2">
        <v>0.25</v>
      </c>
      <c r="Q57" s="2">
        <v>0.75</v>
      </c>
      <c r="R57" s="2">
        <f t="shared" si="10"/>
        <v>0</v>
      </c>
      <c r="S57" s="2">
        <v>0</v>
      </c>
      <c r="T57" s="2">
        <v>0</v>
      </c>
      <c r="U57" s="2">
        <v>1</v>
      </c>
      <c r="V57" s="2">
        <v>1</v>
      </c>
      <c r="W57" s="2">
        <v>1</v>
      </c>
      <c r="X57" s="2">
        <f t="shared" si="11"/>
        <v>0.66666666666666663</v>
      </c>
      <c r="Y57" s="2">
        <f t="shared" si="12"/>
        <v>0.66666666666666663</v>
      </c>
      <c r="Z57" s="2">
        <f t="shared" si="13"/>
        <v>0</v>
      </c>
      <c r="AA57" s="2">
        <v>0</v>
      </c>
      <c r="AB57" s="2">
        <v>0</v>
      </c>
      <c r="AC57" s="2">
        <f t="shared" si="14"/>
        <v>1</v>
      </c>
      <c r="AD57" s="2">
        <v>0.5</v>
      </c>
      <c r="AE57" s="2">
        <v>0.5</v>
      </c>
      <c r="AF57" s="2">
        <f t="shared" si="15"/>
        <v>1</v>
      </c>
      <c r="AG57" s="2">
        <v>0.5</v>
      </c>
      <c r="AH57" s="2">
        <v>0.5</v>
      </c>
      <c r="AI57" s="2">
        <f t="shared" si="16"/>
        <v>0.5</v>
      </c>
      <c r="AJ57" s="2">
        <f t="shared" si="17"/>
        <v>0.5</v>
      </c>
      <c r="AK57" s="2">
        <f t="shared" si="18"/>
        <v>0.5</v>
      </c>
      <c r="AL57" s="2">
        <f t="shared" si="19"/>
        <v>1</v>
      </c>
      <c r="AM57" s="2">
        <v>0.5</v>
      </c>
      <c r="AN57" s="2">
        <v>0.5</v>
      </c>
      <c r="AO57" s="2">
        <v>0</v>
      </c>
      <c r="AP57" s="2">
        <f t="shared" si="20"/>
        <v>0.5</v>
      </c>
      <c r="AQ57" s="2">
        <f t="shared" si="21"/>
        <v>0.5</v>
      </c>
      <c r="AR57" s="2">
        <v>1</v>
      </c>
      <c r="AS57" s="2">
        <v>0</v>
      </c>
      <c r="AT57" s="2">
        <v>1</v>
      </c>
      <c r="AU57" s="2">
        <v>0</v>
      </c>
      <c r="AV57" s="2">
        <f t="shared" si="22"/>
        <v>0.33333333333333331</v>
      </c>
      <c r="AW57" s="2">
        <f t="shared" si="23"/>
        <v>0</v>
      </c>
      <c r="AX57" s="2">
        <f t="shared" si="24"/>
        <v>0</v>
      </c>
      <c r="AY57" s="2">
        <v>0</v>
      </c>
      <c r="AZ57" s="2">
        <v>0</v>
      </c>
      <c r="BA57" s="2">
        <v>0</v>
      </c>
      <c r="BB57" s="2">
        <f t="shared" si="25"/>
        <v>0.66666666666666663</v>
      </c>
      <c r="BC57" s="2">
        <f t="shared" si="26"/>
        <v>0.66666666666666663</v>
      </c>
      <c r="BD57" s="2">
        <v>1</v>
      </c>
      <c r="BE57" s="2">
        <v>0</v>
      </c>
      <c r="BF57" s="2">
        <v>1</v>
      </c>
      <c r="BG57" s="2">
        <f t="shared" si="27"/>
        <v>0.60416666666666663</v>
      </c>
      <c r="BH57" s="2">
        <f t="shared" si="28"/>
        <v>0.83333333333333326</v>
      </c>
      <c r="BI57" s="2">
        <f t="shared" si="29"/>
        <v>1</v>
      </c>
      <c r="BJ57" s="2">
        <v>1</v>
      </c>
      <c r="BK57" s="2">
        <v>1</v>
      </c>
      <c r="BL57" s="2">
        <v>1</v>
      </c>
      <c r="BM57" s="2">
        <v>1</v>
      </c>
      <c r="BN57" s="2">
        <v>1</v>
      </c>
      <c r="BO57" s="2">
        <v>1</v>
      </c>
      <c r="BP57" s="2">
        <f t="shared" si="30"/>
        <v>0.66666666666666663</v>
      </c>
      <c r="BQ57" s="2">
        <v>1</v>
      </c>
      <c r="BR57" s="2">
        <v>0</v>
      </c>
      <c r="BS57" s="2">
        <v>1</v>
      </c>
      <c r="BT57" s="2">
        <v>1</v>
      </c>
      <c r="BU57" s="2">
        <v>0</v>
      </c>
      <c r="BV57" s="2">
        <v>1</v>
      </c>
      <c r="BW57" s="2">
        <f t="shared" si="31"/>
        <v>0.375</v>
      </c>
      <c r="BX57" s="2">
        <f t="shared" si="32"/>
        <v>0.75</v>
      </c>
      <c r="BY57" s="2">
        <v>1</v>
      </c>
      <c r="BZ57" s="2">
        <v>1</v>
      </c>
      <c r="CA57" s="2">
        <v>1</v>
      </c>
      <c r="CB57" s="2">
        <v>0</v>
      </c>
      <c r="CC57" s="2">
        <f t="shared" si="33"/>
        <v>0</v>
      </c>
      <c r="CD57" s="2">
        <f t="shared" si="34"/>
        <v>0</v>
      </c>
      <c r="CE57" s="2">
        <v>0</v>
      </c>
      <c r="CF57" s="2">
        <v>0</v>
      </c>
      <c r="CG57" s="2">
        <f t="shared" si="35"/>
        <v>0</v>
      </c>
      <c r="CH57" s="2">
        <v>0</v>
      </c>
      <c r="CI57" s="2">
        <v>0</v>
      </c>
      <c r="CJ57" s="2">
        <v>0</v>
      </c>
      <c r="CK57" s="2">
        <v>0</v>
      </c>
    </row>
    <row r="58" spans="1:89" x14ac:dyDescent="0.2">
      <c r="A58" s="1">
        <v>128</v>
      </c>
      <c r="B58" s="1" t="s">
        <v>352</v>
      </c>
      <c r="C58" s="1" t="s">
        <v>349</v>
      </c>
      <c r="D58" s="1" t="s">
        <v>195</v>
      </c>
      <c r="E58" s="1" t="s">
        <v>190</v>
      </c>
      <c r="F58" s="1" t="s">
        <v>190</v>
      </c>
      <c r="G58" s="2">
        <f t="shared" si="3"/>
        <v>0.54092261904761907</v>
      </c>
      <c r="H58" s="2">
        <f t="shared" si="4"/>
        <v>0.32142857142857145</v>
      </c>
      <c r="I58" s="2">
        <f t="shared" si="5"/>
        <v>0.76041666666666663</v>
      </c>
      <c r="J58" s="2">
        <f t="shared" si="6"/>
        <v>0.47619047619047616</v>
      </c>
      <c r="K58" s="2">
        <f t="shared" si="7"/>
        <v>0.2857142857142857</v>
      </c>
      <c r="L58" s="2">
        <f t="shared" si="8"/>
        <v>0.2857142857142857</v>
      </c>
      <c r="M58" s="2">
        <v>1</v>
      </c>
      <c r="N58" s="2">
        <v>0</v>
      </c>
      <c r="O58" s="2">
        <f t="shared" si="9"/>
        <v>0</v>
      </c>
      <c r="P58" s="2">
        <v>0</v>
      </c>
      <c r="Q58" s="2">
        <v>0</v>
      </c>
      <c r="R58" s="2">
        <f t="shared" si="10"/>
        <v>1</v>
      </c>
      <c r="S58" s="2">
        <v>0.25</v>
      </c>
      <c r="T58" s="2">
        <v>0.75</v>
      </c>
      <c r="U58" s="2">
        <v>0</v>
      </c>
      <c r="V58" s="2">
        <v>0</v>
      </c>
      <c r="W58" s="2">
        <v>0</v>
      </c>
      <c r="X58" s="2">
        <f t="shared" si="11"/>
        <v>0.66666666666666663</v>
      </c>
      <c r="Y58" s="2">
        <f t="shared" si="12"/>
        <v>0.66666666666666663</v>
      </c>
      <c r="Z58" s="2">
        <f t="shared" si="13"/>
        <v>0</v>
      </c>
      <c r="AA58" s="2">
        <v>0</v>
      </c>
      <c r="AB58" s="2">
        <v>0</v>
      </c>
      <c r="AC58" s="2">
        <f t="shared" si="14"/>
        <v>1</v>
      </c>
      <c r="AD58" s="2">
        <v>0.5</v>
      </c>
      <c r="AE58" s="2">
        <v>0.5</v>
      </c>
      <c r="AF58" s="2">
        <f t="shared" si="15"/>
        <v>1</v>
      </c>
      <c r="AG58" s="2">
        <v>0.5</v>
      </c>
      <c r="AH58" s="2">
        <v>0.5</v>
      </c>
      <c r="AI58" s="2">
        <f t="shared" si="16"/>
        <v>0.375</v>
      </c>
      <c r="AJ58" s="2">
        <f t="shared" si="17"/>
        <v>0</v>
      </c>
      <c r="AK58" s="2">
        <f t="shared" si="18"/>
        <v>0</v>
      </c>
      <c r="AL58" s="2">
        <f t="shared" si="19"/>
        <v>0</v>
      </c>
      <c r="AM58" s="2">
        <v>0</v>
      </c>
      <c r="AN58" s="2">
        <v>0</v>
      </c>
      <c r="AO58" s="2">
        <v>0</v>
      </c>
      <c r="AP58" s="2">
        <f t="shared" si="20"/>
        <v>0.75</v>
      </c>
      <c r="AQ58" s="2">
        <f t="shared" si="21"/>
        <v>0.75</v>
      </c>
      <c r="AR58" s="2">
        <v>1</v>
      </c>
      <c r="AS58" s="2">
        <v>0</v>
      </c>
      <c r="AT58" s="2">
        <v>1</v>
      </c>
      <c r="AU58" s="2">
        <v>1</v>
      </c>
      <c r="AV58" s="2">
        <f t="shared" si="22"/>
        <v>0.66666666666666663</v>
      </c>
      <c r="AW58" s="2">
        <f t="shared" si="23"/>
        <v>0.33333333333333331</v>
      </c>
      <c r="AX58" s="2">
        <f t="shared" si="24"/>
        <v>0.33333333333333331</v>
      </c>
      <c r="AY58" s="2">
        <v>1</v>
      </c>
      <c r="AZ58" s="2">
        <v>0</v>
      </c>
      <c r="BA58" s="2">
        <v>0</v>
      </c>
      <c r="BB58" s="2">
        <f t="shared" si="25"/>
        <v>1</v>
      </c>
      <c r="BC58" s="2">
        <f t="shared" si="26"/>
        <v>1</v>
      </c>
      <c r="BD58" s="2">
        <v>1</v>
      </c>
      <c r="BE58" s="2">
        <v>1</v>
      </c>
      <c r="BF58" s="2">
        <v>1</v>
      </c>
      <c r="BG58" s="2">
        <f t="shared" si="27"/>
        <v>0.64583333333333337</v>
      </c>
      <c r="BH58" s="2">
        <f t="shared" si="28"/>
        <v>0.66666666666666674</v>
      </c>
      <c r="BI58" s="2">
        <f t="shared" si="29"/>
        <v>0.83333333333333337</v>
      </c>
      <c r="BJ58" s="2">
        <v>1</v>
      </c>
      <c r="BK58" s="2">
        <v>1</v>
      </c>
      <c r="BL58" s="2">
        <v>1</v>
      </c>
      <c r="BM58" s="2">
        <v>0</v>
      </c>
      <c r="BN58" s="2">
        <v>1</v>
      </c>
      <c r="BO58" s="2">
        <v>1</v>
      </c>
      <c r="BP58" s="2">
        <f t="shared" si="30"/>
        <v>0.5</v>
      </c>
      <c r="BQ58" s="2">
        <v>0</v>
      </c>
      <c r="BR58" s="2">
        <v>0</v>
      </c>
      <c r="BS58" s="2">
        <v>1</v>
      </c>
      <c r="BT58" s="2">
        <v>1</v>
      </c>
      <c r="BU58" s="2">
        <v>1</v>
      </c>
      <c r="BV58" s="2">
        <v>0</v>
      </c>
      <c r="BW58" s="2">
        <f t="shared" si="31"/>
        <v>0.625</v>
      </c>
      <c r="BX58" s="2">
        <f t="shared" si="32"/>
        <v>1</v>
      </c>
      <c r="BY58" s="2">
        <v>1</v>
      </c>
      <c r="BZ58" s="2">
        <v>1</v>
      </c>
      <c r="CA58" s="2">
        <v>1</v>
      </c>
      <c r="CB58" s="2">
        <v>1</v>
      </c>
      <c r="CC58" s="2">
        <f t="shared" si="33"/>
        <v>0.25</v>
      </c>
      <c r="CD58" s="2">
        <f t="shared" si="34"/>
        <v>0</v>
      </c>
      <c r="CE58" s="2">
        <v>0</v>
      </c>
      <c r="CF58" s="2">
        <v>0</v>
      </c>
      <c r="CG58" s="2">
        <f t="shared" si="35"/>
        <v>0</v>
      </c>
      <c r="CH58" s="2">
        <v>0</v>
      </c>
      <c r="CI58" s="2">
        <v>0</v>
      </c>
      <c r="CJ58" s="2">
        <v>0</v>
      </c>
      <c r="CK58" s="2">
        <v>1</v>
      </c>
    </row>
    <row r="59" spans="1:89" x14ac:dyDescent="0.2">
      <c r="A59" s="1">
        <v>33</v>
      </c>
      <c r="B59" s="1" t="s">
        <v>252</v>
      </c>
      <c r="C59" s="1" t="s">
        <v>253</v>
      </c>
      <c r="D59" s="1" t="s">
        <v>189</v>
      </c>
      <c r="E59" s="1" t="s">
        <v>190</v>
      </c>
      <c r="F59" s="1" t="s">
        <v>191</v>
      </c>
      <c r="G59" s="2">
        <f t="shared" si="3"/>
        <v>0.5357142857142857</v>
      </c>
      <c r="H59" s="2">
        <f t="shared" si="4"/>
        <v>0.42559523809523808</v>
      </c>
      <c r="I59" s="2">
        <f t="shared" si="5"/>
        <v>0.64583333333333326</v>
      </c>
      <c r="J59" s="2">
        <f t="shared" si="6"/>
        <v>0.51785714285714279</v>
      </c>
      <c r="K59" s="2">
        <f t="shared" si="7"/>
        <v>0.5357142857142857</v>
      </c>
      <c r="L59" s="2">
        <f t="shared" si="8"/>
        <v>0.5357142857142857</v>
      </c>
      <c r="M59" s="2">
        <v>1</v>
      </c>
      <c r="N59" s="2">
        <v>0</v>
      </c>
      <c r="O59" s="2">
        <f t="shared" si="9"/>
        <v>0.75</v>
      </c>
      <c r="P59" s="2">
        <v>0.25</v>
      </c>
      <c r="Q59" s="2">
        <v>0.5</v>
      </c>
      <c r="R59" s="2">
        <f t="shared" si="10"/>
        <v>0</v>
      </c>
      <c r="S59" s="2">
        <v>0</v>
      </c>
      <c r="T59" s="2">
        <v>0</v>
      </c>
      <c r="U59" s="2">
        <v>1</v>
      </c>
      <c r="V59" s="2">
        <v>1</v>
      </c>
      <c r="W59" s="2">
        <v>0</v>
      </c>
      <c r="X59" s="2">
        <f t="shared" si="11"/>
        <v>0.5</v>
      </c>
      <c r="Y59" s="2">
        <f t="shared" si="12"/>
        <v>0.5</v>
      </c>
      <c r="Z59" s="2">
        <f t="shared" si="13"/>
        <v>0</v>
      </c>
      <c r="AA59" s="2">
        <v>0</v>
      </c>
      <c r="AB59" s="2">
        <v>0</v>
      </c>
      <c r="AC59" s="2">
        <f t="shared" si="14"/>
        <v>1</v>
      </c>
      <c r="AD59" s="2">
        <v>0.5</v>
      </c>
      <c r="AE59" s="2">
        <v>0.5</v>
      </c>
      <c r="AF59" s="2">
        <f t="shared" si="15"/>
        <v>0.5</v>
      </c>
      <c r="AG59" s="2">
        <v>0.5</v>
      </c>
      <c r="AH59" s="2">
        <v>0</v>
      </c>
      <c r="AI59" s="2">
        <f t="shared" si="16"/>
        <v>0.75</v>
      </c>
      <c r="AJ59" s="2">
        <f t="shared" si="17"/>
        <v>0.5</v>
      </c>
      <c r="AK59" s="2">
        <f t="shared" si="18"/>
        <v>0.5</v>
      </c>
      <c r="AL59" s="2">
        <f t="shared" si="19"/>
        <v>0</v>
      </c>
      <c r="AM59" s="2">
        <v>0</v>
      </c>
      <c r="AN59" s="2">
        <v>0</v>
      </c>
      <c r="AO59" s="2">
        <v>1</v>
      </c>
      <c r="AP59" s="2">
        <f t="shared" si="20"/>
        <v>1</v>
      </c>
      <c r="AQ59" s="2">
        <f t="shared" si="21"/>
        <v>1</v>
      </c>
      <c r="AR59" s="2">
        <v>1</v>
      </c>
      <c r="AS59" s="2">
        <v>1</v>
      </c>
      <c r="AT59" s="2">
        <v>1</v>
      </c>
      <c r="AU59" s="2">
        <v>1</v>
      </c>
      <c r="AV59" s="2">
        <f t="shared" si="22"/>
        <v>0.16666666666666666</v>
      </c>
      <c r="AW59" s="2">
        <f t="shared" si="23"/>
        <v>0</v>
      </c>
      <c r="AX59" s="2">
        <f t="shared" si="24"/>
        <v>0</v>
      </c>
      <c r="AY59" s="2">
        <v>0</v>
      </c>
      <c r="AZ59" s="2">
        <v>0</v>
      </c>
      <c r="BA59" s="2">
        <v>0</v>
      </c>
      <c r="BB59" s="2">
        <f t="shared" si="25"/>
        <v>0.33333333333333331</v>
      </c>
      <c r="BC59" s="2">
        <f t="shared" si="26"/>
        <v>0.33333333333333331</v>
      </c>
      <c r="BD59" s="2">
        <v>0</v>
      </c>
      <c r="BE59" s="2">
        <v>0</v>
      </c>
      <c r="BF59" s="2">
        <v>1</v>
      </c>
      <c r="BG59" s="2">
        <f t="shared" si="27"/>
        <v>0.70833333333333337</v>
      </c>
      <c r="BH59" s="2">
        <f t="shared" si="28"/>
        <v>0.66666666666666674</v>
      </c>
      <c r="BI59" s="2">
        <f t="shared" si="29"/>
        <v>0.5</v>
      </c>
      <c r="BJ59" s="2">
        <v>1</v>
      </c>
      <c r="BK59" s="2">
        <v>1</v>
      </c>
      <c r="BL59" s="2">
        <v>0</v>
      </c>
      <c r="BM59" s="2">
        <v>0</v>
      </c>
      <c r="BN59" s="2">
        <v>0</v>
      </c>
      <c r="BO59" s="2">
        <v>1</v>
      </c>
      <c r="BP59" s="2">
        <f t="shared" si="30"/>
        <v>0.83333333333333337</v>
      </c>
      <c r="BQ59" s="2">
        <v>1</v>
      </c>
      <c r="BR59" s="2">
        <v>1</v>
      </c>
      <c r="BS59" s="2">
        <v>1</v>
      </c>
      <c r="BT59" s="2">
        <v>1</v>
      </c>
      <c r="BU59" s="2">
        <v>0</v>
      </c>
      <c r="BV59" s="2">
        <v>1</v>
      </c>
      <c r="BW59" s="2">
        <f t="shared" si="31"/>
        <v>0.75</v>
      </c>
      <c r="BX59" s="2">
        <f t="shared" si="32"/>
        <v>1</v>
      </c>
      <c r="BY59" s="2">
        <v>1</v>
      </c>
      <c r="BZ59" s="2">
        <v>1</v>
      </c>
      <c r="CA59" s="2">
        <v>1</v>
      </c>
      <c r="CB59" s="2">
        <v>1</v>
      </c>
      <c r="CC59" s="2">
        <f t="shared" si="33"/>
        <v>0.5</v>
      </c>
      <c r="CD59" s="2">
        <f t="shared" si="34"/>
        <v>1</v>
      </c>
      <c r="CE59" s="2">
        <v>0.5</v>
      </c>
      <c r="CF59" s="2">
        <v>0.5</v>
      </c>
      <c r="CG59" s="2">
        <f t="shared" si="35"/>
        <v>0</v>
      </c>
      <c r="CH59" s="2">
        <v>0</v>
      </c>
      <c r="CI59" s="2">
        <v>0</v>
      </c>
      <c r="CJ59" s="2">
        <v>0</v>
      </c>
      <c r="CK59" s="2">
        <v>1</v>
      </c>
    </row>
    <row r="60" spans="1:89" x14ac:dyDescent="0.2">
      <c r="A60" s="1">
        <v>142</v>
      </c>
      <c r="B60" s="1" t="s">
        <v>367</v>
      </c>
      <c r="C60" s="1" t="s">
        <v>349</v>
      </c>
      <c r="D60" s="1" t="s">
        <v>223</v>
      </c>
      <c r="E60" s="1" t="s">
        <v>190</v>
      </c>
      <c r="F60" s="1" t="s">
        <v>190</v>
      </c>
      <c r="G60" s="2">
        <f t="shared" si="3"/>
        <v>0.53497023809523803</v>
      </c>
      <c r="H60" s="2">
        <f t="shared" si="4"/>
        <v>0.30952380952380953</v>
      </c>
      <c r="I60" s="2">
        <f t="shared" si="5"/>
        <v>0.76041666666666663</v>
      </c>
      <c r="J60" s="2">
        <f t="shared" si="6"/>
        <v>0.7857142857142857</v>
      </c>
      <c r="K60" s="2">
        <f t="shared" si="7"/>
        <v>0.5714285714285714</v>
      </c>
      <c r="L60" s="2">
        <f t="shared" si="8"/>
        <v>0.5714285714285714</v>
      </c>
      <c r="M60" s="2">
        <v>1</v>
      </c>
      <c r="N60" s="2">
        <v>0</v>
      </c>
      <c r="O60" s="2">
        <f t="shared" si="9"/>
        <v>1</v>
      </c>
      <c r="P60" s="2">
        <v>0.25</v>
      </c>
      <c r="Q60" s="2">
        <v>0.75</v>
      </c>
      <c r="R60" s="2">
        <f t="shared" si="10"/>
        <v>1</v>
      </c>
      <c r="S60" s="2">
        <v>0.25</v>
      </c>
      <c r="T60" s="2">
        <v>0.75</v>
      </c>
      <c r="U60" s="2">
        <v>0</v>
      </c>
      <c r="V60" s="2">
        <v>0</v>
      </c>
      <c r="W60" s="2">
        <v>1</v>
      </c>
      <c r="X60" s="2">
        <f t="shared" si="11"/>
        <v>1</v>
      </c>
      <c r="Y60" s="2">
        <f t="shared" si="12"/>
        <v>1</v>
      </c>
      <c r="Z60" s="2">
        <f t="shared" si="13"/>
        <v>1</v>
      </c>
      <c r="AA60" s="2">
        <v>0.25</v>
      </c>
      <c r="AB60" s="2">
        <v>0.75</v>
      </c>
      <c r="AC60" s="2">
        <f t="shared" si="14"/>
        <v>1</v>
      </c>
      <c r="AD60" s="2">
        <v>0.5</v>
      </c>
      <c r="AE60" s="2">
        <v>0.5</v>
      </c>
      <c r="AF60" s="2">
        <f t="shared" si="15"/>
        <v>1</v>
      </c>
      <c r="AG60" s="2">
        <v>0.5</v>
      </c>
      <c r="AH60" s="2">
        <v>0.5</v>
      </c>
      <c r="AI60" s="2">
        <f t="shared" si="16"/>
        <v>0.625</v>
      </c>
      <c r="AJ60" s="2">
        <f t="shared" si="17"/>
        <v>0.5</v>
      </c>
      <c r="AK60" s="2">
        <f t="shared" si="18"/>
        <v>0.5</v>
      </c>
      <c r="AL60" s="2">
        <f t="shared" si="19"/>
        <v>1</v>
      </c>
      <c r="AM60" s="2">
        <v>0.5</v>
      </c>
      <c r="AN60" s="2">
        <v>0.5</v>
      </c>
      <c r="AO60" s="2">
        <v>0</v>
      </c>
      <c r="AP60" s="2">
        <f t="shared" si="20"/>
        <v>0.75</v>
      </c>
      <c r="AQ60" s="2">
        <f t="shared" si="21"/>
        <v>0.75</v>
      </c>
      <c r="AR60" s="2">
        <v>1</v>
      </c>
      <c r="AS60" s="2">
        <v>0</v>
      </c>
      <c r="AT60" s="2">
        <v>1</v>
      </c>
      <c r="AU60" s="2">
        <v>1</v>
      </c>
      <c r="AV60" s="2">
        <f t="shared" si="22"/>
        <v>0.33333333333333331</v>
      </c>
      <c r="AW60" s="2">
        <f t="shared" si="23"/>
        <v>0</v>
      </c>
      <c r="AX60" s="2">
        <f t="shared" si="24"/>
        <v>0</v>
      </c>
      <c r="AY60" s="2">
        <v>0</v>
      </c>
      <c r="AZ60" s="2">
        <v>0</v>
      </c>
      <c r="BA60" s="2">
        <v>0</v>
      </c>
      <c r="BB60" s="2">
        <f t="shared" si="25"/>
        <v>0.66666666666666663</v>
      </c>
      <c r="BC60" s="2">
        <f t="shared" si="26"/>
        <v>0.66666666666666663</v>
      </c>
      <c r="BD60" s="2">
        <v>0</v>
      </c>
      <c r="BE60" s="2">
        <v>1</v>
      </c>
      <c r="BF60" s="2">
        <v>1</v>
      </c>
      <c r="BG60" s="2">
        <f t="shared" si="27"/>
        <v>0.39583333333333331</v>
      </c>
      <c r="BH60" s="2">
        <f t="shared" si="28"/>
        <v>0.16666666666666666</v>
      </c>
      <c r="BI60" s="2">
        <f t="shared" si="29"/>
        <v>0.33333333333333331</v>
      </c>
      <c r="BJ60" s="2">
        <v>1</v>
      </c>
      <c r="BK60" s="2">
        <v>0</v>
      </c>
      <c r="BL60" s="2">
        <v>1</v>
      </c>
      <c r="BM60" s="2">
        <v>0</v>
      </c>
      <c r="BN60" s="2">
        <v>0</v>
      </c>
      <c r="BO60" s="2">
        <v>0</v>
      </c>
      <c r="BP60" s="2">
        <f t="shared" si="30"/>
        <v>0</v>
      </c>
      <c r="BQ60" s="2">
        <v>0</v>
      </c>
      <c r="BR60" s="2">
        <v>0</v>
      </c>
      <c r="BS60" s="2">
        <v>0</v>
      </c>
      <c r="BT60" s="2">
        <v>0</v>
      </c>
      <c r="BU60" s="2">
        <v>0</v>
      </c>
      <c r="BV60" s="2">
        <v>0</v>
      </c>
      <c r="BW60" s="2">
        <f t="shared" si="31"/>
        <v>0.625</v>
      </c>
      <c r="BX60" s="2">
        <f t="shared" si="32"/>
        <v>1</v>
      </c>
      <c r="BY60" s="2">
        <v>1</v>
      </c>
      <c r="BZ60" s="2">
        <v>1</v>
      </c>
      <c r="CA60" s="2">
        <v>1</v>
      </c>
      <c r="CB60" s="2">
        <v>1</v>
      </c>
      <c r="CC60" s="2">
        <f t="shared" si="33"/>
        <v>0.25</v>
      </c>
      <c r="CD60" s="2">
        <f t="shared" si="34"/>
        <v>0</v>
      </c>
      <c r="CE60" s="2">
        <v>0</v>
      </c>
      <c r="CF60" s="2">
        <v>0</v>
      </c>
      <c r="CG60" s="2">
        <f t="shared" si="35"/>
        <v>0</v>
      </c>
      <c r="CH60" s="2">
        <v>0</v>
      </c>
      <c r="CI60" s="2">
        <v>0</v>
      </c>
      <c r="CJ60" s="2">
        <v>0</v>
      </c>
      <c r="CK60" s="2">
        <v>1</v>
      </c>
    </row>
    <row r="61" spans="1:89" x14ac:dyDescent="0.2">
      <c r="A61" s="1">
        <v>208</v>
      </c>
      <c r="B61" s="1" t="s">
        <v>429</v>
      </c>
      <c r="C61" s="1" t="s">
        <v>422</v>
      </c>
      <c r="D61" s="1" t="s">
        <v>203</v>
      </c>
      <c r="E61" s="1" t="s">
        <v>190</v>
      </c>
      <c r="F61" s="1" t="s">
        <v>190</v>
      </c>
      <c r="G61" s="2">
        <f t="shared" si="3"/>
        <v>0.52976190476190477</v>
      </c>
      <c r="H61" s="2">
        <f t="shared" si="4"/>
        <v>0.49702380952380953</v>
      </c>
      <c r="I61" s="2">
        <f t="shared" si="5"/>
        <v>0.5625</v>
      </c>
      <c r="J61" s="2">
        <f t="shared" si="6"/>
        <v>0.61904761904761907</v>
      </c>
      <c r="K61" s="2">
        <f t="shared" si="7"/>
        <v>0.5714285714285714</v>
      </c>
      <c r="L61" s="2">
        <f t="shared" si="8"/>
        <v>0.5714285714285714</v>
      </c>
      <c r="M61" s="2">
        <v>1</v>
      </c>
      <c r="N61" s="2">
        <v>1</v>
      </c>
      <c r="O61" s="2">
        <f t="shared" si="9"/>
        <v>0</v>
      </c>
      <c r="P61" s="2">
        <v>0</v>
      </c>
      <c r="Q61" s="2">
        <v>0</v>
      </c>
      <c r="R61" s="2">
        <f t="shared" si="10"/>
        <v>0</v>
      </c>
      <c r="S61" s="2">
        <v>0</v>
      </c>
      <c r="T61" s="2">
        <v>0</v>
      </c>
      <c r="U61" s="2">
        <v>1</v>
      </c>
      <c r="V61" s="2">
        <v>0</v>
      </c>
      <c r="W61" s="2">
        <v>1</v>
      </c>
      <c r="X61" s="2">
        <f t="shared" si="11"/>
        <v>0.66666666666666663</v>
      </c>
      <c r="Y61" s="2">
        <f t="shared" si="12"/>
        <v>0.66666666666666663</v>
      </c>
      <c r="Z61" s="2">
        <f t="shared" si="13"/>
        <v>0</v>
      </c>
      <c r="AA61" s="2">
        <v>0</v>
      </c>
      <c r="AB61" s="2">
        <v>0</v>
      </c>
      <c r="AC61" s="2">
        <f t="shared" si="14"/>
        <v>1</v>
      </c>
      <c r="AD61" s="2">
        <v>0.5</v>
      </c>
      <c r="AE61" s="2">
        <v>0.5</v>
      </c>
      <c r="AF61" s="2">
        <f t="shared" si="15"/>
        <v>1</v>
      </c>
      <c r="AG61" s="2">
        <v>0.5</v>
      </c>
      <c r="AH61" s="2">
        <v>0.5</v>
      </c>
      <c r="AI61" s="2">
        <f t="shared" si="16"/>
        <v>0.875</v>
      </c>
      <c r="AJ61" s="2">
        <f t="shared" si="17"/>
        <v>1</v>
      </c>
      <c r="AK61" s="2">
        <f t="shared" si="18"/>
        <v>1</v>
      </c>
      <c r="AL61" s="2">
        <f t="shared" si="19"/>
        <v>1</v>
      </c>
      <c r="AM61" s="2">
        <v>0.5</v>
      </c>
      <c r="AN61" s="2">
        <v>0.5</v>
      </c>
      <c r="AO61" s="2">
        <v>1</v>
      </c>
      <c r="AP61" s="2">
        <f t="shared" si="20"/>
        <v>0.75</v>
      </c>
      <c r="AQ61" s="2">
        <f t="shared" si="21"/>
        <v>0.75</v>
      </c>
      <c r="AR61" s="2">
        <v>1</v>
      </c>
      <c r="AS61" s="2">
        <v>0</v>
      </c>
      <c r="AT61" s="2">
        <v>1</v>
      </c>
      <c r="AU61" s="2">
        <v>1</v>
      </c>
      <c r="AV61" s="2">
        <f t="shared" si="22"/>
        <v>0.16666666666666666</v>
      </c>
      <c r="AW61" s="2">
        <f t="shared" si="23"/>
        <v>0</v>
      </c>
      <c r="AX61" s="2">
        <f t="shared" si="24"/>
        <v>0</v>
      </c>
      <c r="AY61" s="2">
        <v>0</v>
      </c>
      <c r="AZ61" s="2">
        <v>0</v>
      </c>
      <c r="BA61" s="2">
        <v>0</v>
      </c>
      <c r="BB61" s="2">
        <f t="shared" si="25"/>
        <v>0.33333333333333331</v>
      </c>
      <c r="BC61" s="2">
        <f t="shared" si="26"/>
        <v>0.33333333333333331</v>
      </c>
      <c r="BD61" s="2">
        <v>0</v>
      </c>
      <c r="BE61" s="2">
        <v>0</v>
      </c>
      <c r="BF61" s="2">
        <v>1</v>
      </c>
      <c r="BG61" s="2">
        <f t="shared" si="27"/>
        <v>0.45833333333333331</v>
      </c>
      <c r="BH61" s="2">
        <f t="shared" si="28"/>
        <v>0.41666666666666663</v>
      </c>
      <c r="BI61" s="2">
        <f t="shared" si="29"/>
        <v>0.66666666666666663</v>
      </c>
      <c r="BJ61" s="2">
        <v>1</v>
      </c>
      <c r="BK61" s="2">
        <v>1</v>
      </c>
      <c r="BL61" s="2">
        <v>1</v>
      </c>
      <c r="BM61" s="2">
        <v>1</v>
      </c>
      <c r="BN61" s="2">
        <v>0</v>
      </c>
      <c r="BO61" s="2">
        <v>0</v>
      </c>
      <c r="BP61" s="2">
        <f t="shared" si="30"/>
        <v>0.16666666666666666</v>
      </c>
      <c r="BQ61" s="2">
        <v>0</v>
      </c>
      <c r="BR61" s="2">
        <v>0</v>
      </c>
      <c r="BS61" s="2">
        <v>1</v>
      </c>
      <c r="BT61" s="2">
        <v>0</v>
      </c>
      <c r="BU61" s="2">
        <v>0</v>
      </c>
      <c r="BV61" s="2">
        <v>0</v>
      </c>
      <c r="BW61" s="2">
        <f t="shared" si="31"/>
        <v>0.5</v>
      </c>
      <c r="BX61" s="2">
        <f t="shared" si="32"/>
        <v>0.25</v>
      </c>
      <c r="BY61" s="2">
        <v>0</v>
      </c>
      <c r="BZ61" s="2">
        <v>0</v>
      </c>
      <c r="CA61" s="2">
        <v>0</v>
      </c>
      <c r="CB61" s="2">
        <v>1</v>
      </c>
      <c r="CC61" s="2">
        <f t="shared" si="33"/>
        <v>0.75</v>
      </c>
      <c r="CD61" s="2">
        <f t="shared" si="34"/>
        <v>1</v>
      </c>
      <c r="CE61" s="2">
        <v>0.5</v>
      </c>
      <c r="CF61" s="2">
        <v>0.5</v>
      </c>
      <c r="CG61" s="2">
        <f t="shared" si="35"/>
        <v>1</v>
      </c>
      <c r="CH61" s="2">
        <v>0.5</v>
      </c>
      <c r="CI61" s="2">
        <v>0.5</v>
      </c>
      <c r="CJ61" s="2">
        <v>0</v>
      </c>
      <c r="CK61" s="2">
        <v>1</v>
      </c>
    </row>
    <row r="62" spans="1:89" x14ac:dyDescent="0.2">
      <c r="A62" s="1">
        <v>203</v>
      </c>
      <c r="B62" s="1" t="s">
        <v>424</v>
      </c>
      <c r="C62" s="1" t="s">
        <v>422</v>
      </c>
      <c r="D62" s="1" t="s">
        <v>193</v>
      </c>
      <c r="E62" s="1" t="s">
        <v>190</v>
      </c>
      <c r="F62" s="1" t="s">
        <v>190</v>
      </c>
      <c r="G62" s="2">
        <f t="shared" si="3"/>
        <v>0.52827380952380953</v>
      </c>
      <c r="H62" s="2">
        <f t="shared" si="4"/>
        <v>0.36904761904761901</v>
      </c>
      <c r="I62" s="2">
        <f t="shared" si="5"/>
        <v>0.6875</v>
      </c>
      <c r="J62" s="2">
        <f t="shared" si="6"/>
        <v>0.77976190476190477</v>
      </c>
      <c r="K62" s="2">
        <f t="shared" si="7"/>
        <v>0.6428571428571429</v>
      </c>
      <c r="L62" s="2">
        <f t="shared" si="8"/>
        <v>0.6428571428571429</v>
      </c>
      <c r="M62" s="2">
        <v>1</v>
      </c>
      <c r="N62" s="2">
        <v>1</v>
      </c>
      <c r="O62" s="2">
        <f t="shared" si="9"/>
        <v>0.75</v>
      </c>
      <c r="P62" s="2">
        <v>0.25</v>
      </c>
      <c r="Q62" s="2">
        <v>0.5</v>
      </c>
      <c r="R62" s="2">
        <f t="shared" si="10"/>
        <v>0.75</v>
      </c>
      <c r="S62" s="2">
        <v>0.25</v>
      </c>
      <c r="T62" s="2">
        <v>0.5</v>
      </c>
      <c r="U62" s="2">
        <v>0</v>
      </c>
      <c r="V62" s="2">
        <v>0</v>
      </c>
      <c r="W62" s="2">
        <v>1</v>
      </c>
      <c r="X62" s="2">
        <f t="shared" si="11"/>
        <v>0.91666666666666663</v>
      </c>
      <c r="Y62" s="2">
        <f t="shared" si="12"/>
        <v>0.91666666666666663</v>
      </c>
      <c r="Z62" s="2">
        <f t="shared" si="13"/>
        <v>0.75</v>
      </c>
      <c r="AA62" s="2">
        <v>0.25</v>
      </c>
      <c r="AB62" s="2">
        <v>0.5</v>
      </c>
      <c r="AC62" s="2">
        <f t="shared" si="14"/>
        <v>1</v>
      </c>
      <c r="AD62" s="2">
        <v>0.5</v>
      </c>
      <c r="AE62" s="2">
        <v>0.5</v>
      </c>
      <c r="AF62" s="2">
        <f t="shared" si="15"/>
        <v>1</v>
      </c>
      <c r="AG62" s="2">
        <v>0.5</v>
      </c>
      <c r="AH62" s="2">
        <v>0.5</v>
      </c>
      <c r="AI62" s="2">
        <f t="shared" si="16"/>
        <v>0.625</v>
      </c>
      <c r="AJ62" s="2">
        <f t="shared" si="17"/>
        <v>0.5</v>
      </c>
      <c r="AK62" s="2">
        <f t="shared" si="18"/>
        <v>0.5</v>
      </c>
      <c r="AL62" s="2">
        <f t="shared" si="19"/>
        <v>1</v>
      </c>
      <c r="AM62" s="2">
        <v>0.5</v>
      </c>
      <c r="AN62" s="2">
        <v>0.5</v>
      </c>
      <c r="AO62" s="2">
        <v>0</v>
      </c>
      <c r="AP62" s="2">
        <f t="shared" si="20"/>
        <v>0.75</v>
      </c>
      <c r="AQ62" s="2">
        <f t="shared" si="21"/>
        <v>0.75</v>
      </c>
      <c r="AR62" s="2">
        <v>1</v>
      </c>
      <c r="AS62" s="2">
        <v>0</v>
      </c>
      <c r="AT62" s="2">
        <v>1</v>
      </c>
      <c r="AU62" s="2">
        <v>1</v>
      </c>
      <c r="AV62" s="2">
        <f t="shared" si="22"/>
        <v>0.16666666666666666</v>
      </c>
      <c r="AW62" s="2">
        <f t="shared" si="23"/>
        <v>0</v>
      </c>
      <c r="AX62" s="2">
        <f t="shared" si="24"/>
        <v>0</v>
      </c>
      <c r="AY62" s="2">
        <v>0</v>
      </c>
      <c r="AZ62" s="2">
        <v>0</v>
      </c>
      <c r="BA62" s="2">
        <v>0</v>
      </c>
      <c r="BB62" s="2">
        <f t="shared" si="25"/>
        <v>0.33333333333333331</v>
      </c>
      <c r="BC62" s="2">
        <f t="shared" si="26"/>
        <v>0.33333333333333331</v>
      </c>
      <c r="BD62" s="2">
        <v>0</v>
      </c>
      <c r="BE62" s="2">
        <v>0</v>
      </c>
      <c r="BF62" s="2">
        <v>1</v>
      </c>
      <c r="BG62" s="2">
        <f t="shared" si="27"/>
        <v>0.54166666666666663</v>
      </c>
      <c r="BH62" s="2">
        <f t="shared" si="28"/>
        <v>0.33333333333333331</v>
      </c>
      <c r="BI62" s="2">
        <f t="shared" si="29"/>
        <v>0.66666666666666663</v>
      </c>
      <c r="BJ62" s="2">
        <v>1</v>
      </c>
      <c r="BK62" s="2">
        <v>1</v>
      </c>
      <c r="BL62" s="2">
        <v>1</v>
      </c>
      <c r="BM62" s="2">
        <v>0</v>
      </c>
      <c r="BN62" s="2">
        <v>0</v>
      </c>
      <c r="BO62" s="2">
        <v>1</v>
      </c>
      <c r="BP62" s="2">
        <f t="shared" si="30"/>
        <v>0</v>
      </c>
      <c r="BQ62" s="2">
        <v>0</v>
      </c>
      <c r="BR62" s="2">
        <v>0</v>
      </c>
      <c r="BS62" s="2">
        <v>0</v>
      </c>
      <c r="BT62" s="2">
        <v>0</v>
      </c>
      <c r="BU62" s="2">
        <v>0</v>
      </c>
      <c r="BV62" s="2">
        <v>0</v>
      </c>
      <c r="BW62" s="2">
        <f t="shared" si="31"/>
        <v>0.75</v>
      </c>
      <c r="BX62" s="2">
        <f t="shared" si="32"/>
        <v>1</v>
      </c>
      <c r="BY62" s="2">
        <v>1</v>
      </c>
      <c r="BZ62" s="2">
        <v>1</v>
      </c>
      <c r="CA62" s="2">
        <v>1</v>
      </c>
      <c r="CB62" s="2">
        <v>1</v>
      </c>
      <c r="CC62" s="2">
        <f t="shared" si="33"/>
        <v>0.5</v>
      </c>
      <c r="CD62" s="2">
        <f t="shared" si="34"/>
        <v>0</v>
      </c>
      <c r="CE62" s="2">
        <v>0</v>
      </c>
      <c r="CF62" s="2">
        <v>0</v>
      </c>
      <c r="CG62" s="2">
        <f t="shared" si="35"/>
        <v>1</v>
      </c>
      <c r="CH62" s="2">
        <v>0.5</v>
      </c>
      <c r="CI62" s="2">
        <v>0.5</v>
      </c>
      <c r="CJ62" s="2">
        <v>0</v>
      </c>
      <c r="CK62" s="2">
        <v>1</v>
      </c>
    </row>
    <row r="63" spans="1:89" x14ac:dyDescent="0.2">
      <c r="A63" s="1">
        <v>211</v>
      </c>
      <c r="B63" s="1" t="s">
        <v>433</v>
      </c>
      <c r="C63" s="1" t="s">
        <v>422</v>
      </c>
      <c r="D63" s="1" t="s">
        <v>209</v>
      </c>
      <c r="E63" s="1" t="s">
        <v>190</v>
      </c>
      <c r="F63" s="1" t="s">
        <v>190</v>
      </c>
      <c r="G63" s="2">
        <f t="shared" si="3"/>
        <v>0.52752976190476197</v>
      </c>
      <c r="H63" s="2">
        <f t="shared" si="4"/>
        <v>0.31547619047619047</v>
      </c>
      <c r="I63" s="2">
        <f t="shared" si="5"/>
        <v>0.73958333333333337</v>
      </c>
      <c r="J63" s="2">
        <f t="shared" si="6"/>
        <v>0.8392857142857143</v>
      </c>
      <c r="K63" s="2">
        <f t="shared" si="7"/>
        <v>0.6785714285714286</v>
      </c>
      <c r="L63" s="2">
        <f t="shared" si="8"/>
        <v>0.6785714285714286</v>
      </c>
      <c r="M63" s="2">
        <v>1</v>
      </c>
      <c r="N63" s="2">
        <v>1</v>
      </c>
      <c r="O63" s="2">
        <f t="shared" si="9"/>
        <v>0.75</v>
      </c>
      <c r="P63" s="2">
        <v>0.25</v>
      </c>
      <c r="Q63" s="2">
        <v>0.5</v>
      </c>
      <c r="R63" s="2">
        <f t="shared" si="10"/>
        <v>1</v>
      </c>
      <c r="S63" s="2">
        <v>0.25</v>
      </c>
      <c r="T63" s="2">
        <v>0.75</v>
      </c>
      <c r="U63" s="2">
        <v>0</v>
      </c>
      <c r="V63" s="2">
        <v>0</v>
      </c>
      <c r="W63" s="2">
        <v>1</v>
      </c>
      <c r="X63" s="2">
        <f t="shared" si="11"/>
        <v>1</v>
      </c>
      <c r="Y63" s="2">
        <f t="shared" si="12"/>
        <v>1</v>
      </c>
      <c r="Z63" s="2">
        <f t="shared" si="13"/>
        <v>1</v>
      </c>
      <c r="AA63" s="2">
        <v>0.25</v>
      </c>
      <c r="AB63" s="2">
        <v>0.75</v>
      </c>
      <c r="AC63" s="2">
        <f t="shared" si="14"/>
        <v>1</v>
      </c>
      <c r="AD63" s="2">
        <v>0.5</v>
      </c>
      <c r="AE63" s="2">
        <v>0.5</v>
      </c>
      <c r="AF63" s="2">
        <f t="shared" si="15"/>
        <v>1</v>
      </c>
      <c r="AG63" s="2">
        <v>0.5</v>
      </c>
      <c r="AH63" s="2">
        <v>0.5</v>
      </c>
      <c r="AI63" s="2">
        <f t="shared" si="16"/>
        <v>0.75</v>
      </c>
      <c r="AJ63" s="2">
        <f t="shared" si="17"/>
        <v>0.5</v>
      </c>
      <c r="AK63" s="2">
        <f t="shared" si="18"/>
        <v>0.5</v>
      </c>
      <c r="AL63" s="2">
        <f t="shared" si="19"/>
        <v>1</v>
      </c>
      <c r="AM63" s="2">
        <v>0.5</v>
      </c>
      <c r="AN63" s="2">
        <v>0.5</v>
      </c>
      <c r="AO63" s="2">
        <v>0</v>
      </c>
      <c r="AP63" s="2">
        <f t="shared" si="20"/>
        <v>1</v>
      </c>
      <c r="AQ63" s="2">
        <f t="shared" si="21"/>
        <v>1</v>
      </c>
      <c r="AR63" s="2">
        <v>1</v>
      </c>
      <c r="AS63" s="2">
        <v>1</v>
      </c>
      <c r="AT63" s="2">
        <v>1</v>
      </c>
      <c r="AU63" s="2">
        <v>1</v>
      </c>
      <c r="AV63" s="2">
        <f t="shared" si="22"/>
        <v>0.16666666666666666</v>
      </c>
      <c r="AW63" s="2">
        <f t="shared" si="23"/>
        <v>0</v>
      </c>
      <c r="AX63" s="2">
        <f t="shared" si="24"/>
        <v>0</v>
      </c>
      <c r="AY63" s="2">
        <v>0</v>
      </c>
      <c r="AZ63" s="2">
        <v>0</v>
      </c>
      <c r="BA63" s="2">
        <v>0</v>
      </c>
      <c r="BB63" s="2">
        <f t="shared" si="25"/>
        <v>0.33333333333333331</v>
      </c>
      <c r="BC63" s="2">
        <f t="shared" si="26"/>
        <v>0.33333333333333331</v>
      </c>
      <c r="BD63" s="2">
        <v>0</v>
      </c>
      <c r="BE63" s="2">
        <v>0</v>
      </c>
      <c r="BF63" s="2">
        <v>1</v>
      </c>
      <c r="BG63" s="2">
        <f t="shared" si="27"/>
        <v>0.35416666666666669</v>
      </c>
      <c r="BH63" s="2">
        <f t="shared" si="28"/>
        <v>8.3333333333333329E-2</v>
      </c>
      <c r="BI63" s="2">
        <f t="shared" si="29"/>
        <v>0.16666666666666666</v>
      </c>
      <c r="BJ63" s="2">
        <v>0</v>
      </c>
      <c r="BK63" s="2">
        <v>0</v>
      </c>
      <c r="BL63" s="2">
        <v>1</v>
      </c>
      <c r="BM63" s="2">
        <v>0</v>
      </c>
      <c r="BN63" s="2">
        <v>0</v>
      </c>
      <c r="BO63" s="2">
        <v>0</v>
      </c>
      <c r="BP63" s="2">
        <f t="shared" si="30"/>
        <v>0</v>
      </c>
      <c r="BQ63" s="2">
        <v>0</v>
      </c>
      <c r="BR63" s="2">
        <v>0</v>
      </c>
      <c r="BS63" s="2">
        <v>0</v>
      </c>
      <c r="BT63" s="2">
        <v>0</v>
      </c>
      <c r="BU63" s="2">
        <v>0</v>
      </c>
      <c r="BV63" s="2">
        <v>0</v>
      </c>
      <c r="BW63" s="2">
        <f t="shared" si="31"/>
        <v>0.625</v>
      </c>
      <c r="BX63" s="2">
        <f t="shared" si="32"/>
        <v>0.5</v>
      </c>
      <c r="BY63" s="2">
        <v>1</v>
      </c>
      <c r="BZ63" s="2">
        <v>1</v>
      </c>
      <c r="CA63" s="2">
        <v>0</v>
      </c>
      <c r="CB63" s="2">
        <v>0</v>
      </c>
      <c r="CC63" s="2">
        <f t="shared" si="33"/>
        <v>0.75</v>
      </c>
      <c r="CD63" s="2">
        <f t="shared" si="34"/>
        <v>1</v>
      </c>
      <c r="CE63" s="2">
        <v>0.5</v>
      </c>
      <c r="CF63" s="2">
        <v>0.5</v>
      </c>
      <c r="CG63" s="2">
        <f t="shared" si="35"/>
        <v>1</v>
      </c>
      <c r="CH63" s="2">
        <v>0.5</v>
      </c>
      <c r="CI63" s="2">
        <v>0.5</v>
      </c>
      <c r="CJ63" s="2">
        <v>0</v>
      </c>
      <c r="CK63" s="2">
        <v>1</v>
      </c>
    </row>
    <row r="64" spans="1:89" x14ac:dyDescent="0.2">
      <c r="A64" s="1">
        <v>31</v>
      </c>
      <c r="B64" s="1" t="s">
        <v>248</v>
      </c>
      <c r="C64" s="1" t="s">
        <v>188</v>
      </c>
      <c r="D64" s="1" t="s">
        <v>249</v>
      </c>
      <c r="E64" s="1" t="s">
        <v>190</v>
      </c>
      <c r="F64" s="1" t="s">
        <v>191</v>
      </c>
      <c r="G64" s="2">
        <f t="shared" si="3"/>
        <v>0.52566964285714279</v>
      </c>
      <c r="H64" s="2">
        <f t="shared" si="4"/>
        <v>0.45238095238095233</v>
      </c>
      <c r="I64" s="2">
        <f t="shared" si="5"/>
        <v>0.59895833333333326</v>
      </c>
      <c r="J64" s="2">
        <f t="shared" si="6"/>
        <v>0.52976190476190477</v>
      </c>
      <c r="K64" s="2">
        <f t="shared" si="7"/>
        <v>0.39285714285714285</v>
      </c>
      <c r="L64" s="2">
        <f t="shared" si="8"/>
        <v>0.39285714285714285</v>
      </c>
      <c r="M64" s="2">
        <v>1</v>
      </c>
      <c r="N64" s="2">
        <v>1</v>
      </c>
      <c r="O64" s="2">
        <f t="shared" si="9"/>
        <v>0.75</v>
      </c>
      <c r="P64" s="2">
        <v>0.25</v>
      </c>
      <c r="Q64" s="2">
        <v>0.5</v>
      </c>
      <c r="R64" s="2">
        <f t="shared" si="10"/>
        <v>0</v>
      </c>
      <c r="S64" s="2">
        <v>0</v>
      </c>
      <c r="T64" s="2">
        <v>0</v>
      </c>
      <c r="U64" s="2">
        <v>0</v>
      </c>
      <c r="V64" s="2">
        <v>0</v>
      </c>
      <c r="W64" s="2">
        <v>0</v>
      </c>
      <c r="X64" s="2">
        <f t="shared" si="11"/>
        <v>0.66666666666666663</v>
      </c>
      <c r="Y64" s="2">
        <f t="shared" si="12"/>
        <v>0.66666666666666663</v>
      </c>
      <c r="Z64" s="2">
        <f t="shared" si="13"/>
        <v>0</v>
      </c>
      <c r="AA64" s="2">
        <v>0</v>
      </c>
      <c r="AB64" s="2">
        <v>0</v>
      </c>
      <c r="AC64" s="2">
        <f t="shared" si="14"/>
        <v>1</v>
      </c>
      <c r="AD64" s="2">
        <v>0.5</v>
      </c>
      <c r="AE64" s="2">
        <v>0.5</v>
      </c>
      <c r="AF64" s="2">
        <f t="shared" si="15"/>
        <v>1</v>
      </c>
      <c r="AG64" s="2">
        <v>0.5</v>
      </c>
      <c r="AH64" s="2">
        <v>0.5</v>
      </c>
      <c r="AI64" s="2">
        <f t="shared" si="16"/>
        <v>0.625</v>
      </c>
      <c r="AJ64" s="2">
        <f t="shared" si="17"/>
        <v>1</v>
      </c>
      <c r="AK64" s="2">
        <f t="shared" si="18"/>
        <v>1</v>
      </c>
      <c r="AL64" s="2">
        <f t="shared" si="19"/>
        <v>1</v>
      </c>
      <c r="AM64" s="2">
        <v>0.5</v>
      </c>
      <c r="AN64" s="2">
        <v>0.5</v>
      </c>
      <c r="AO64" s="2">
        <v>1</v>
      </c>
      <c r="AP64" s="2">
        <f t="shared" si="20"/>
        <v>0.25</v>
      </c>
      <c r="AQ64" s="2">
        <f t="shared" si="21"/>
        <v>0.25</v>
      </c>
      <c r="AR64" s="2">
        <v>1</v>
      </c>
      <c r="AS64" s="2">
        <v>0</v>
      </c>
      <c r="AT64" s="2">
        <v>0</v>
      </c>
      <c r="AU64" s="2">
        <v>0</v>
      </c>
      <c r="AV64" s="2">
        <f t="shared" si="22"/>
        <v>0.33333333333333331</v>
      </c>
      <c r="AW64" s="2">
        <f t="shared" si="23"/>
        <v>0</v>
      </c>
      <c r="AX64" s="2">
        <f t="shared" si="24"/>
        <v>0</v>
      </c>
      <c r="AY64" s="2">
        <v>0</v>
      </c>
      <c r="AZ64" s="2">
        <v>0</v>
      </c>
      <c r="BA64" s="2">
        <v>0</v>
      </c>
      <c r="BB64" s="2">
        <f t="shared" si="25"/>
        <v>0.66666666666666663</v>
      </c>
      <c r="BC64" s="2">
        <f t="shared" si="26"/>
        <v>0.66666666666666663</v>
      </c>
      <c r="BD64" s="2">
        <v>1</v>
      </c>
      <c r="BE64" s="2">
        <v>0</v>
      </c>
      <c r="BF64" s="2">
        <v>1</v>
      </c>
      <c r="BG64" s="2">
        <f t="shared" si="27"/>
        <v>0.61458333333333326</v>
      </c>
      <c r="BH64" s="2">
        <f t="shared" si="28"/>
        <v>0.41666666666666663</v>
      </c>
      <c r="BI64" s="2">
        <f t="shared" si="29"/>
        <v>0.5</v>
      </c>
      <c r="BJ64" s="2">
        <v>0</v>
      </c>
      <c r="BK64" s="2">
        <v>1</v>
      </c>
      <c r="BL64" s="2">
        <v>1</v>
      </c>
      <c r="BM64" s="2">
        <v>1</v>
      </c>
      <c r="BN64" s="2">
        <v>0</v>
      </c>
      <c r="BO64" s="2">
        <v>0</v>
      </c>
      <c r="BP64" s="2">
        <f t="shared" si="30"/>
        <v>0.33333333333333331</v>
      </c>
      <c r="BQ64" s="2">
        <v>0</v>
      </c>
      <c r="BR64" s="2">
        <v>0</v>
      </c>
      <c r="BS64" s="2">
        <v>0</v>
      </c>
      <c r="BT64" s="2">
        <v>1</v>
      </c>
      <c r="BU64" s="2">
        <v>1</v>
      </c>
      <c r="BV64" s="2">
        <v>0</v>
      </c>
      <c r="BW64" s="2">
        <f t="shared" si="31"/>
        <v>0.8125</v>
      </c>
      <c r="BX64" s="2">
        <f t="shared" si="32"/>
        <v>1</v>
      </c>
      <c r="BY64" s="2">
        <v>1</v>
      </c>
      <c r="BZ64" s="2">
        <v>1</v>
      </c>
      <c r="CA64" s="2">
        <v>1</v>
      </c>
      <c r="CB64" s="2">
        <v>1</v>
      </c>
      <c r="CC64" s="2">
        <f t="shared" si="33"/>
        <v>0.625</v>
      </c>
      <c r="CD64" s="2">
        <f t="shared" si="34"/>
        <v>1</v>
      </c>
      <c r="CE64" s="2">
        <v>0.5</v>
      </c>
      <c r="CF64" s="2">
        <v>0.5</v>
      </c>
      <c r="CG64" s="2">
        <f t="shared" si="35"/>
        <v>0.5</v>
      </c>
      <c r="CH64" s="2">
        <v>0.5</v>
      </c>
      <c r="CI64" s="2">
        <v>0</v>
      </c>
      <c r="CJ64" s="2">
        <v>0</v>
      </c>
      <c r="CK64" s="2">
        <v>1</v>
      </c>
    </row>
    <row r="65" spans="1:89" x14ac:dyDescent="0.2">
      <c r="A65" s="1">
        <v>42</v>
      </c>
      <c r="B65" s="1" t="s">
        <v>265</v>
      </c>
      <c r="C65" s="1" t="s">
        <v>260</v>
      </c>
      <c r="D65" s="1" t="s">
        <v>199</v>
      </c>
      <c r="E65" s="1" t="s">
        <v>190</v>
      </c>
      <c r="F65" s="1" t="s">
        <v>190</v>
      </c>
      <c r="G65" s="2">
        <f t="shared" si="3"/>
        <v>0.52492559523809523</v>
      </c>
      <c r="H65" s="2">
        <f t="shared" si="4"/>
        <v>0.56547619047619047</v>
      </c>
      <c r="I65" s="2">
        <f t="shared" si="5"/>
        <v>0.484375</v>
      </c>
      <c r="J65" s="2">
        <f t="shared" si="6"/>
        <v>0.79761904761904767</v>
      </c>
      <c r="K65" s="2">
        <f t="shared" si="7"/>
        <v>0.6785714285714286</v>
      </c>
      <c r="L65" s="2">
        <f t="shared" si="8"/>
        <v>0.6785714285714286</v>
      </c>
      <c r="M65" s="2">
        <v>1</v>
      </c>
      <c r="N65" s="2">
        <v>1</v>
      </c>
      <c r="O65" s="2">
        <f t="shared" si="9"/>
        <v>0.75</v>
      </c>
      <c r="P65" s="2">
        <v>0.25</v>
      </c>
      <c r="Q65" s="2">
        <v>0.5</v>
      </c>
      <c r="R65" s="2">
        <f t="shared" si="10"/>
        <v>0</v>
      </c>
      <c r="S65" s="2">
        <v>0</v>
      </c>
      <c r="T65" s="2">
        <v>0</v>
      </c>
      <c r="U65" s="2">
        <v>1</v>
      </c>
      <c r="V65" s="2">
        <v>1</v>
      </c>
      <c r="W65" s="2">
        <v>0</v>
      </c>
      <c r="X65" s="2">
        <f t="shared" si="11"/>
        <v>0.91666666666666663</v>
      </c>
      <c r="Y65" s="2">
        <f t="shared" si="12"/>
        <v>0.91666666666666663</v>
      </c>
      <c r="Z65" s="2">
        <f t="shared" si="13"/>
        <v>0.75</v>
      </c>
      <c r="AA65" s="2">
        <v>0.25</v>
      </c>
      <c r="AB65" s="2">
        <v>0.5</v>
      </c>
      <c r="AC65" s="2">
        <f t="shared" si="14"/>
        <v>1</v>
      </c>
      <c r="AD65" s="2">
        <v>0.5</v>
      </c>
      <c r="AE65" s="2">
        <v>0.5</v>
      </c>
      <c r="AF65" s="2">
        <f t="shared" si="15"/>
        <v>1</v>
      </c>
      <c r="AG65" s="2">
        <v>0.5</v>
      </c>
      <c r="AH65" s="2">
        <v>0.5</v>
      </c>
      <c r="AI65" s="2">
        <f t="shared" si="16"/>
        <v>0.5</v>
      </c>
      <c r="AJ65" s="2">
        <f t="shared" si="17"/>
        <v>1</v>
      </c>
      <c r="AK65" s="2">
        <f t="shared" si="18"/>
        <v>1</v>
      </c>
      <c r="AL65" s="2">
        <f t="shared" si="19"/>
        <v>1</v>
      </c>
      <c r="AM65" s="2">
        <v>0.5</v>
      </c>
      <c r="AN65" s="2">
        <v>0.5</v>
      </c>
      <c r="AO65" s="2">
        <v>1</v>
      </c>
      <c r="AP65" s="2">
        <f t="shared" si="20"/>
        <v>0</v>
      </c>
      <c r="AQ65" s="2">
        <f t="shared" si="21"/>
        <v>0</v>
      </c>
      <c r="AR65" s="2">
        <v>0</v>
      </c>
      <c r="AS65" s="2">
        <v>0</v>
      </c>
      <c r="AT65" s="2">
        <v>0</v>
      </c>
      <c r="AU65" s="2">
        <v>0</v>
      </c>
      <c r="AV65" s="2">
        <f t="shared" si="22"/>
        <v>0.16666666666666666</v>
      </c>
      <c r="AW65" s="2">
        <f t="shared" si="23"/>
        <v>0</v>
      </c>
      <c r="AX65" s="2">
        <f t="shared" si="24"/>
        <v>0</v>
      </c>
      <c r="AY65" s="2">
        <v>0</v>
      </c>
      <c r="AZ65" s="2">
        <v>0</v>
      </c>
      <c r="BA65" s="2">
        <v>0</v>
      </c>
      <c r="BB65" s="2">
        <f t="shared" si="25"/>
        <v>0.33333333333333331</v>
      </c>
      <c r="BC65" s="2">
        <f t="shared" si="26"/>
        <v>0.33333333333333331</v>
      </c>
      <c r="BD65" s="2">
        <v>0</v>
      </c>
      <c r="BE65" s="2">
        <v>0</v>
      </c>
      <c r="BF65" s="2">
        <v>1</v>
      </c>
      <c r="BG65" s="2">
        <f t="shared" si="27"/>
        <v>0.63541666666666663</v>
      </c>
      <c r="BH65" s="2">
        <f t="shared" si="28"/>
        <v>0.58333333333333326</v>
      </c>
      <c r="BI65" s="2">
        <f t="shared" si="29"/>
        <v>0.5</v>
      </c>
      <c r="BJ65" s="2">
        <v>0</v>
      </c>
      <c r="BK65" s="2">
        <v>1</v>
      </c>
      <c r="BL65" s="2">
        <v>1</v>
      </c>
      <c r="BM65" s="2">
        <v>0</v>
      </c>
      <c r="BN65" s="2">
        <v>0</v>
      </c>
      <c r="BO65" s="2">
        <v>1</v>
      </c>
      <c r="BP65" s="2">
        <f t="shared" si="30"/>
        <v>0.66666666666666663</v>
      </c>
      <c r="BQ65" s="2">
        <v>1</v>
      </c>
      <c r="BR65" s="2">
        <v>1</v>
      </c>
      <c r="BS65" s="2">
        <v>1</v>
      </c>
      <c r="BT65" s="2">
        <v>1</v>
      </c>
      <c r="BU65" s="2">
        <v>0</v>
      </c>
      <c r="BV65" s="2">
        <v>0</v>
      </c>
      <c r="BW65" s="2">
        <f t="shared" si="31"/>
        <v>0.6875</v>
      </c>
      <c r="BX65" s="2">
        <f t="shared" si="32"/>
        <v>1</v>
      </c>
      <c r="BY65" s="2">
        <v>1</v>
      </c>
      <c r="BZ65" s="2">
        <v>1</v>
      </c>
      <c r="CA65" s="2">
        <v>1</v>
      </c>
      <c r="CB65" s="2">
        <v>1</v>
      </c>
      <c r="CC65" s="2">
        <f t="shared" si="33"/>
        <v>0.375</v>
      </c>
      <c r="CD65" s="2">
        <f t="shared" si="34"/>
        <v>0</v>
      </c>
      <c r="CE65" s="2">
        <v>0</v>
      </c>
      <c r="CF65" s="2">
        <v>0</v>
      </c>
      <c r="CG65" s="2">
        <f t="shared" si="35"/>
        <v>0.5</v>
      </c>
      <c r="CH65" s="2">
        <v>0.5</v>
      </c>
      <c r="CI65" s="2">
        <v>0</v>
      </c>
      <c r="CJ65" s="2">
        <v>0</v>
      </c>
      <c r="CK65" s="2">
        <v>1</v>
      </c>
    </row>
    <row r="66" spans="1:89" x14ac:dyDescent="0.2">
      <c r="A66" s="1">
        <v>152</v>
      </c>
      <c r="B66" s="1" t="s">
        <v>376</v>
      </c>
      <c r="C66" s="1" t="s">
        <v>349</v>
      </c>
      <c r="D66" s="1" t="s">
        <v>240</v>
      </c>
      <c r="E66" s="1" t="s">
        <v>190</v>
      </c>
      <c r="F66" s="1" t="s">
        <v>190</v>
      </c>
      <c r="G66" s="2">
        <f t="shared" si="3"/>
        <v>0.52157738095238093</v>
      </c>
      <c r="H66" s="2">
        <f t="shared" si="4"/>
        <v>0.34523809523809523</v>
      </c>
      <c r="I66" s="2">
        <f t="shared" si="5"/>
        <v>0.69791666666666663</v>
      </c>
      <c r="J66" s="2">
        <f t="shared" si="6"/>
        <v>0.85714285714285721</v>
      </c>
      <c r="K66" s="2">
        <f t="shared" si="7"/>
        <v>0.7142857142857143</v>
      </c>
      <c r="L66" s="2">
        <f t="shared" si="8"/>
        <v>0.7142857142857143</v>
      </c>
      <c r="M66" s="2">
        <v>1</v>
      </c>
      <c r="N66" s="2">
        <v>0</v>
      </c>
      <c r="O66" s="2">
        <f t="shared" si="9"/>
        <v>1</v>
      </c>
      <c r="P66" s="2">
        <v>0.25</v>
      </c>
      <c r="Q66" s="2">
        <v>0.75</v>
      </c>
      <c r="R66" s="2">
        <f t="shared" si="10"/>
        <v>1</v>
      </c>
      <c r="S66" s="2">
        <v>0.25</v>
      </c>
      <c r="T66" s="2">
        <v>0.75</v>
      </c>
      <c r="U66" s="2">
        <v>1</v>
      </c>
      <c r="V66" s="2">
        <v>0</v>
      </c>
      <c r="W66" s="2">
        <v>1</v>
      </c>
      <c r="X66" s="2">
        <f t="shared" si="11"/>
        <v>1</v>
      </c>
      <c r="Y66" s="2">
        <f t="shared" si="12"/>
        <v>1</v>
      </c>
      <c r="Z66" s="2">
        <f t="shared" si="13"/>
        <v>1</v>
      </c>
      <c r="AA66" s="2">
        <v>0.25</v>
      </c>
      <c r="AB66" s="2">
        <v>0.75</v>
      </c>
      <c r="AC66" s="2">
        <f t="shared" si="14"/>
        <v>1</v>
      </c>
      <c r="AD66" s="2">
        <v>0.5</v>
      </c>
      <c r="AE66" s="2">
        <v>0.5</v>
      </c>
      <c r="AF66" s="2">
        <f t="shared" si="15"/>
        <v>1</v>
      </c>
      <c r="AG66" s="2">
        <v>0.5</v>
      </c>
      <c r="AH66" s="2">
        <v>0.5</v>
      </c>
      <c r="AI66" s="2">
        <f t="shared" si="16"/>
        <v>0.25</v>
      </c>
      <c r="AJ66" s="2">
        <f t="shared" si="17"/>
        <v>0</v>
      </c>
      <c r="AK66" s="2">
        <f t="shared" si="18"/>
        <v>0</v>
      </c>
      <c r="AL66" s="2">
        <f t="shared" si="19"/>
        <v>0</v>
      </c>
      <c r="AM66" s="2">
        <v>0</v>
      </c>
      <c r="AN66" s="2">
        <v>0</v>
      </c>
      <c r="AO66" s="2">
        <v>0</v>
      </c>
      <c r="AP66" s="2">
        <f t="shared" si="20"/>
        <v>0.5</v>
      </c>
      <c r="AQ66" s="2">
        <f t="shared" si="21"/>
        <v>0.5</v>
      </c>
      <c r="AR66" s="2">
        <v>1</v>
      </c>
      <c r="AS66" s="2">
        <v>0</v>
      </c>
      <c r="AT66" s="2">
        <v>1</v>
      </c>
      <c r="AU66" s="2">
        <v>0</v>
      </c>
      <c r="AV66" s="2">
        <f t="shared" si="22"/>
        <v>0.33333333333333331</v>
      </c>
      <c r="AW66" s="2">
        <f t="shared" si="23"/>
        <v>0</v>
      </c>
      <c r="AX66" s="2">
        <f t="shared" si="24"/>
        <v>0</v>
      </c>
      <c r="AY66" s="2">
        <v>0</v>
      </c>
      <c r="AZ66" s="2">
        <v>0</v>
      </c>
      <c r="BA66" s="2">
        <v>0</v>
      </c>
      <c r="BB66" s="2">
        <f t="shared" si="25"/>
        <v>0.66666666666666663</v>
      </c>
      <c r="BC66" s="2">
        <f t="shared" si="26"/>
        <v>0.66666666666666663</v>
      </c>
      <c r="BD66" s="2">
        <v>0</v>
      </c>
      <c r="BE66" s="2">
        <v>1</v>
      </c>
      <c r="BF66" s="2">
        <v>1</v>
      </c>
      <c r="BG66" s="2">
        <f t="shared" si="27"/>
        <v>0.64583333333333337</v>
      </c>
      <c r="BH66" s="2">
        <f t="shared" si="28"/>
        <v>0.66666666666666674</v>
      </c>
      <c r="BI66" s="2">
        <f t="shared" si="29"/>
        <v>0.83333333333333337</v>
      </c>
      <c r="BJ66" s="2">
        <v>1</v>
      </c>
      <c r="BK66" s="2">
        <v>1</v>
      </c>
      <c r="BL66" s="2">
        <v>1</v>
      </c>
      <c r="BM66" s="2">
        <v>0</v>
      </c>
      <c r="BN66" s="2">
        <v>1</v>
      </c>
      <c r="BO66" s="2">
        <v>1</v>
      </c>
      <c r="BP66" s="2">
        <f t="shared" si="30"/>
        <v>0.5</v>
      </c>
      <c r="BQ66" s="2">
        <v>1</v>
      </c>
      <c r="BR66" s="2">
        <v>1</v>
      </c>
      <c r="BS66" s="2">
        <v>0</v>
      </c>
      <c r="BT66" s="2">
        <v>0</v>
      </c>
      <c r="BU66" s="2">
        <v>1</v>
      </c>
      <c r="BV66" s="2">
        <v>0</v>
      </c>
      <c r="BW66" s="2">
        <f t="shared" si="31"/>
        <v>0.625</v>
      </c>
      <c r="BX66" s="2">
        <f t="shared" si="32"/>
        <v>1</v>
      </c>
      <c r="BY66" s="2">
        <v>1</v>
      </c>
      <c r="BZ66" s="2">
        <v>1</v>
      </c>
      <c r="CA66" s="2">
        <v>1</v>
      </c>
      <c r="CB66" s="2">
        <v>1</v>
      </c>
      <c r="CC66" s="2">
        <f t="shared" si="33"/>
        <v>0.25</v>
      </c>
      <c r="CD66" s="2">
        <f t="shared" si="34"/>
        <v>0</v>
      </c>
      <c r="CE66" s="2">
        <v>0</v>
      </c>
      <c r="CF66" s="2">
        <v>0</v>
      </c>
      <c r="CG66" s="2">
        <f t="shared" si="35"/>
        <v>0</v>
      </c>
      <c r="CH66" s="2">
        <v>0</v>
      </c>
      <c r="CI66" s="2">
        <v>0</v>
      </c>
      <c r="CJ66" s="2">
        <v>0</v>
      </c>
      <c r="CK66" s="2">
        <v>1</v>
      </c>
    </row>
    <row r="67" spans="1:89" x14ac:dyDescent="0.2">
      <c r="A67" s="1">
        <v>151</v>
      </c>
      <c r="B67" s="1" t="s">
        <v>375</v>
      </c>
      <c r="C67" s="1" t="s">
        <v>349</v>
      </c>
      <c r="D67" s="1" t="s">
        <v>238</v>
      </c>
      <c r="E67" s="1" t="s">
        <v>190</v>
      </c>
      <c r="F67" s="1" t="s">
        <v>190</v>
      </c>
      <c r="G67" s="2">
        <f t="shared" si="3"/>
        <v>0.51934523809523814</v>
      </c>
      <c r="H67" s="2">
        <f t="shared" si="4"/>
        <v>0.33035714285714285</v>
      </c>
      <c r="I67" s="2">
        <f t="shared" si="5"/>
        <v>0.70833333333333326</v>
      </c>
      <c r="J67" s="2">
        <f t="shared" si="6"/>
        <v>0.61904761904761907</v>
      </c>
      <c r="K67" s="2">
        <f t="shared" si="7"/>
        <v>0.5714285714285714</v>
      </c>
      <c r="L67" s="2">
        <f t="shared" si="8"/>
        <v>0.5714285714285714</v>
      </c>
      <c r="M67" s="2">
        <v>1</v>
      </c>
      <c r="N67" s="2">
        <v>0</v>
      </c>
      <c r="O67" s="2">
        <f t="shared" si="9"/>
        <v>1</v>
      </c>
      <c r="P67" s="2">
        <v>0.25</v>
      </c>
      <c r="Q67" s="2">
        <v>0.75</v>
      </c>
      <c r="R67" s="2">
        <f t="shared" si="10"/>
        <v>1</v>
      </c>
      <c r="S67" s="2">
        <v>0.25</v>
      </c>
      <c r="T67" s="2">
        <v>0.75</v>
      </c>
      <c r="U67" s="2">
        <v>0</v>
      </c>
      <c r="V67" s="2">
        <v>0</v>
      </c>
      <c r="W67" s="2">
        <v>1</v>
      </c>
      <c r="X67" s="2">
        <f t="shared" si="11"/>
        <v>0.66666666666666663</v>
      </c>
      <c r="Y67" s="2">
        <f t="shared" si="12"/>
        <v>0.66666666666666663</v>
      </c>
      <c r="Z67" s="2">
        <f t="shared" si="13"/>
        <v>0</v>
      </c>
      <c r="AA67" s="2">
        <v>0</v>
      </c>
      <c r="AB67" s="2">
        <v>0</v>
      </c>
      <c r="AC67" s="2">
        <f t="shared" si="14"/>
        <v>1</v>
      </c>
      <c r="AD67" s="2">
        <v>0.5</v>
      </c>
      <c r="AE67" s="2">
        <v>0.5</v>
      </c>
      <c r="AF67" s="2">
        <f t="shared" si="15"/>
        <v>1</v>
      </c>
      <c r="AG67" s="2">
        <v>0.5</v>
      </c>
      <c r="AH67" s="2">
        <v>0.5</v>
      </c>
      <c r="AI67" s="2">
        <f t="shared" si="16"/>
        <v>0.375</v>
      </c>
      <c r="AJ67" s="2">
        <f t="shared" si="17"/>
        <v>0</v>
      </c>
      <c r="AK67" s="2">
        <f t="shared" si="18"/>
        <v>0</v>
      </c>
      <c r="AL67" s="2">
        <f t="shared" si="19"/>
        <v>0</v>
      </c>
      <c r="AM67" s="2">
        <v>0</v>
      </c>
      <c r="AN67" s="2">
        <v>0</v>
      </c>
      <c r="AO67" s="2">
        <v>0</v>
      </c>
      <c r="AP67" s="2">
        <f t="shared" si="20"/>
        <v>0.75</v>
      </c>
      <c r="AQ67" s="2">
        <f t="shared" si="21"/>
        <v>0.75</v>
      </c>
      <c r="AR67" s="2">
        <v>1</v>
      </c>
      <c r="AS67" s="2">
        <v>0</v>
      </c>
      <c r="AT67" s="2">
        <v>1</v>
      </c>
      <c r="AU67" s="2">
        <v>1</v>
      </c>
      <c r="AV67" s="2">
        <f t="shared" si="22"/>
        <v>0.33333333333333331</v>
      </c>
      <c r="AW67" s="2">
        <f t="shared" si="23"/>
        <v>0</v>
      </c>
      <c r="AX67" s="2">
        <f t="shared" si="24"/>
        <v>0</v>
      </c>
      <c r="AY67" s="2">
        <v>0</v>
      </c>
      <c r="AZ67" s="2">
        <v>0</v>
      </c>
      <c r="BA67" s="2">
        <v>0</v>
      </c>
      <c r="BB67" s="2">
        <f t="shared" si="25"/>
        <v>0.66666666666666663</v>
      </c>
      <c r="BC67" s="2">
        <f t="shared" si="26"/>
        <v>0.66666666666666663</v>
      </c>
      <c r="BD67" s="2">
        <v>0</v>
      </c>
      <c r="BE67" s="2">
        <v>1</v>
      </c>
      <c r="BF67" s="2">
        <v>1</v>
      </c>
      <c r="BG67" s="2">
        <f t="shared" si="27"/>
        <v>0.75</v>
      </c>
      <c r="BH67" s="2">
        <f t="shared" si="28"/>
        <v>0.75</v>
      </c>
      <c r="BI67" s="2">
        <f t="shared" si="29"/>
        <v>0.83333333333333337</v>
      </c>
      <c r="BJ67" s="2">
        <v>1</v>
      </c>
      <c r="BK67" s="2">
        <v>1</v>
      </c>
      <c r="BL67" s="2">
        <v>1</v>
      </c>
      <c r="BM67" s="2">
        <v>0</v>
      </c>
      <c r="BN67" s="2">
        <v>1</v>
      </c>
      <c r="BO67" s="2">
        <v>1</v>
      </c>
      <c r="BP67" s="2">
        <f t="shared" si="30"/>
        <v>0.66666666666666663</v>
      </c>
      <c r="BQ67" s="2">
        <v>1</v>
      </c>
      <c r="BR67" s="2">
        <v>1</v>
      </c>
      <c r="BS67" s="2">
        <v>1</v>
      </c>
      <c r="BT67" s="2">
        <v>0</v>
      </c>
      <c r="BU67" s="2">
        <v>0</v>
      </c>
      <c r="BV67" s="2">
        <v>1</v>
      </c>
      <c r="BW67" s="2">
        <f t="shared" si="31"/>
        <v>0.75</v>
      </c>
      <c r="BX67" s="2">
        <f t="shared" si="32"/>
        <v>1</v>
      </c>
      <c r="BY67" s="2">
        <v>1</v>
      </c>
      <c r="BZ67" s="2">
        <v>1</v>
      </c>
      <c r="CA67" s="2">
        <v>1</v>
      </c>
      <c r="CB67" s="2">
        <v>1</v>
      </c>
      <c r="CC67" s="2">
        <f t="shared" si="33"/>
        <v>0.5</v>
      </c>
      <c r="CD67" s="2">
        <f t="shared" si="34"/>
        <v>0</v>
      </c>
      <c r="CE67" s="2">
        <v>0</v>
      </c>
      <c r="CF67" s="2">
        <v>0</v>
      </c>
      <c r="CG67" s="2">
        <f t="shared" si="35"/>
        <v>1</v>
      </c>
      <c r="CH67" s="2">
        <v>0.5</v>
      </c>
      <c r="CI67" s="2">
        <v>0.5</v>
      </c>
      <c r="CJ67" s="2">
        <v>0</v>
      </c>
      <c r="CK67" s="2">
        <v>1</v>
      </c>
    </row>
    <row r="68" spans="1:89" x14ac:dyDescent="0.2">
      <c r="A68" s="1">
        <v>138</v>
      </c>
      <c r="B68" s="1" t="s">
        <v>362</v>
      </c>
      <c r="C68" s="1" t="s">
        <v>349</v>
      </c>
      <c r="D68" s="1" t="s">
        <v>215</v>
      </c>
      <c r="E68" s="1" t="s">
        <v>190</v>
      </c>
      <c r="F68" s="1" t="s">
        <v>190</v>
      </c>
      <c r="G68" s="2">
        <f t="shared" ref="G68:G131" si="36">AVERAGE(J68,AI68,AV68,BG68)</f>
        <v>0.51934523809523803</v>
      </c>
      <c r="H68" s="2">
        <f t="shared" ref="H68:H131" si="37">AVERAGE(K68,AJ68,AW68,BH68)</f>
        <v>0.30952380952380953</v>
      </c>
      <c r="I68" s="2">
        <f t="shared" ref="I68:I131" si="38">AVERAGE(X68,AP68,BB68,BW68)</f>
        <v>0.72916666666666663</v>
      </c>
      <c r="J68" s="2">
        <f t="shared" ref="J68:J131" si="39">AVERAGE(K68,X68)</f>
        <v>0.7857142857142857</v>
      </c>
      <c r="K68" s="2">
        <f t="shared" ref="K68:K131" si="40">L68</f>
        <v>0.5714285714285714</v>
      </c>
      <c r="L68" s="2">
        <f t="shared" ref="L68:L131" si="41">AVERAGE(M68,N68,O68,R68,U68,V68,W68)</f>
        <v>0.5714285714285714</v>
      </c>
      <c r="M68" s="2">
        <v>1</v>
      </c>
      <c r="N68" s="2">
        <v>1</v>
      </c>
      <c r="O68" s="2">
        <f t="shared" ref="O68:O131" si="42">P68+Q68</f>
        <v>0</v>
      </c>
      <c r="P68" s="2">
        <v>0</v>
      </c>
      <c r="Q68" s="2">
        <v>0</v>
      </c>
      <c r="R68" s="2">
        <f t="shared" ref="R68:R131" si="43">S68+T68</f>
        <v>1</v>
      </c>
      <c r="S68" s="2">
        <v>0.25</v>
      </c>
      <c r="T68" s="2">
        <v>0.75</v>
      </c>
      <c r="U68" s="2">
        <v>0</v>
      </c>
      <c r="V68" s="2">
        <v>0</v>
      </c>
      <c r="W68" s="2">
        <v>1</v>
      </c>
      <c r="X68" s="2">
        <f t="shared" ref="X68:X131" si="44">Y68</f>
        <v>1</v>
      </c>
      <c r="Y68" s="2">
        <f t="shared" ref="Y68:Y131" si="45">AVERAGE(Z68,AC68,AF68)</f>
        <v>1</v>
      </c>
      <c r="Z68" s="2">
        <f t="shared" ref="Z68:Z131" si="46">AA68+AB68</f>
        <v>1</v>
      </c>
      <c r="AA68" s="2">
        <v>0.25</v>
      </c>
      <c r="AB68" s="2">
        <v>0.75</v>
      </c>
      <c r="AC68" s="2">
        <f t="shared" ref="AC68:AC131" si="47">AD68+AE68</f>
        <v>1</v>
      </c>
      <c r="AD68" s="2">
        <v>0.5</v>
      </c>
      <c r="AE68" s="2">
        <v>0.5</v>
      </c>
      <c r="AF68" s="2">
        <f t="shared" ref="AF68:AF131" si="48">AG68+AH68</f>
        <v>1</v>
      </c>
      <c r="AG68" s="2">
        <v>0.5</v>
      </c>
      <c r="AH68" s="2">
        <v>0.5</v>
      </c>
      <c r="AI68" s="2">
        <f t="shared" ref="AI68:AI131" si="49">AVERAGE(AJ68,AP68)</f>
        <v>0.375</v>
      </c>
      <c r="AJ68" s="2">
        <f t="shared" ref="AJ68:AJ131" si="50">AK68</f>
        <v>0</v>
      </c>
      <c r="AK68" s="2">
        <f t="shared" ref="AK68:AK131" si="51">AVERAGE(AL68,AO68)</f>
        <v>0</v>
      </c>
      <c r="AL68" s="2">
        <f t="shared" ref="AL68:AL131" si="52">AM68+AN68</f>
        <v>0</v>
      </c>
      <c r="AM68" s="2">
        <v>0</v>
      </c>
      <c r="AN68" s="2">
        <v>0</v>
      </c>
      <c r="AO68" s="2">
        <v>0</v>
      </c>
      <c r="AP68" s="2">
        <f t="shared" ref="AP68:AP131" si="53">AQ68</f>
        <v>0.75</v>
      </c>
      <c r="AQ68" s="2">
        <f t="shared" ref="AQ68:AQ131" si="54">AVERAGE(AR68:AU68)</f>
        <v>0.75</v>
      </c>
      <c r="AR68" s="2">
        <v>1</v>
      </c>
      <c r="AS68" s="2">
        <v>0</v>
      </c>
      <c r="AT68" s="2">
        <v>1</v>
      </c>
      <c r="AU68" s="2">
        <v>1</v>
      </c>
      <c r="AV68" s="2">
        <f t="shared" ref="AV68:AV131" si="55">AVERAGE(AW68,BB68)</f>
        <v>0.33333333333333331</v>
      </c>
      <c r="AW68" s="2">
        <f t="shared" ref="AW68:AW131" si="56">AX68</f>
        <v>0</v>
      </c>
      <c r="AX68" s="2">
        <f t="shared" ref="AX68:AX131" si="57">AVERAGE(AY68:BA68)</f>
        <v>0</v>
      </c>
      <c r="AY68" s="2">
        <v>0</v>
      </c>
      <c r="AZ68" s="2">
        <v>0</v>
      </c>
      <c r="BA68" s="2">
        <v>0</v>
      </c>
      <c r="BB68" s="2">
        <f t="shared" ref="BB68:BB131" si="58">BC68</f>
        <v>0.66666666666666663</v>
      </c>
      <c r="BC68" s="2">
        <f t="shared" ref="BC68:BC131" si="59">AVERAGE(BD68:BF68)</f>
        <v>0.66666666666666663</v>
      </c>
      <c r="BD68" s="2">
        <v>0</v>
      </c>
      <c r="BE68" s="2">
        <v>1</v>
      </c>
      <c r="BF68" s="2">
        <v>1</v>
      </c>
      <c r="BG68" s="2">
        <f t="shared" ref="BG68:BG131" si="60">AVERAGE(BH68,BW68)</f>
        <v>0.58333333333333337</v>
      </c>
      <c r="BH68" s="2">
        <f t="shared" ref="BH68:BH131" si="61">AVERAGE(BI68,BP68)</f>
        <v>0.66666666666666674</v>
      </c>
      <c r="BI68" s="2">
        <f t="shared" ref="BI68:BI131" si="62">AVERAGE(BJ68:BO68)</f>
        <v>0.83333333333333337</v>
      </c>
      <c r="BJ68" s="2">
        <v>1</v>
      </c>
      <c r="BK68" s="2">
        <v>1</v>
      </c>
      <c r="BL68" s="2">
        <v>1</v>
      </c>
      <c r="BM68" s="2">
        <v>0</v>
      </c>
      <c r="BN68" s="2">
        <v>1</v>
      </c>
      <c r="BO68" s="2">
        <v>1</v>
      </c>
      <c r="BP68" s="2">
        <f t="shared" ref="BP68:BP131" si="63">AVERAGE(BQ68:BV68)</f>
        <v>0.5</v>
      </c>
      <c r="BQ68" s="2">
        <v>1</v>
      </c>
      <c r="BR68" s="2">
        <v>1</v>
      </c>
      <c r="BS68" s="2">
        <v>0</v>
      </c>
      <c r="BT68" s="2">
        <v>0</v>
      </c>
      <c r="BU68" s="2">
        <v>1</v>
      </c>
      <c r="BV68" s="2">
        <v>0</v>
      </c>
      <c r="BW68" s="2">
        <f t="shared" ref="BW68:BW131" si="64">AVERAGE(BX68,CC68)</f>
        <v>0.5</v>
      </c>
      <c r="BX68" s="2">
        <f t="shared" ref="BX68:BX131" si="65">AVERAGE(BY68:CB68)</f>
        <v>0.75</v>
      </c>
      <c r="BY68" s="2">
        <v>1</v>
      </c>
      <c r="BZ68" s="2">
        <v>1</v>
      </c>
      <c r="CA68" s="2">
        <v>1</v>
      </c>
      <c r="CB68" s="2">
        <v>0</v>
      </c>
      <c r="CC68" s="2">
        <f t="shared" ref="CC68:CC131" si="66">AVERAGE(CD68,CG68,CJ68,CK68)</f>
        <v>0.25</v>
      </c>
      <c r="CD68" s="2">
        <f t="shared" ref="CD68:CD131" si="67">SUM(CE68:CF68)</f>
        <v>0</v>
      </c>
      <c r="CE68" s="2">
        <v>0</v>
      </c>
      <c r="CF68" s="2">
        <v>0</v>
      </c>
      <c r="CG68" s="2">
        <f t="shared" ref="CG68:CG131" si="68">SUM(CH68:CI68)</f>
        <v>0</v>
      </c>
      <c r="CH68" s="2">
        <v>0</v>
      </c>
      <c r="CI68" s="2">
        <v>0</v>
      </c>
      <c r="CJ68" s="2">
        <v>0</v>
      </c>
      <c r="CK68" s="2">
        <v>1</v>
      </c>
    </row>
    <row r="69" spans="1:89" x14ac:dyDescent="0.2">
      <c r="A69" s="1">
        <v>85</v>
      </c>
      <c r="B69" s="1" t="s">
        <v>312</v>
      </c>
      <c r="C69" s="1" t="s">
        <v>305</v>
      </c>
      <c r="D69" s="1" t="s">
        <v>205</v>
      </c>
      <c r="E69" s="1" t="s">
        <v>190</v>
      </c>
      <c r="F69" s="1" t="s">
        <v>313</v>
      </c>
      <c r="G69" s="2">
        <f t="shared" si="36"/>
        <v>0.515625</v>
      </c>
      <c r="H69" s="2">
        <f t="shared" si="37"/>
        <v>0.47916666666666663</v>
      </c>
      <c r="I69" s="2">
        <f t="shared" si="38"/>
        <v>0.55208333333333326</v>
      </c>
      <c r="J69" s="2">
        <f t="shared" si="39"/>
        <v>0.625</v>
      </c>
      <c r="K69" s="2">
        <f t="shared" si="40"/>
        <v>0.5</v>
      </c>
      <c r="L69" s="2">
        <f t="shared" si="41"/>
        <v>0.5</v>
      </c>
      <c r="M69" s="2">
        <v>1</v>
      </c>
      <c r="N69" s="2">
        <v>1</v>
      </c>
      <c r="O69" s="2">
        <f t="shared" si="42"/>
        <v>0.5</v>
      </c>
      <c r="P69" s="2">
        <v>0.25</v>
      </c>
      <c r="Q69" s="2">
        <v>0.25</v>
      </c>
      <c r="R69" s="2">
        <f t="shared" si="43"/>
        <v>0</v>
      </c>
      <c r="S69" s="2">
        <v>0</v>
      </c>
      <c r="T69" s="2">
        <v>0</v>
      </c>
      <c r="U69" s="2">
        <v>0</v>
      </c>
      <c r="V69" s="2">
        <v>0</v>
      </c>
      <c r="W69" s="2">
        <v>1</v>
      </c>
      <c r="X69" s="2">
        <f t="shared" si="44"/>
        <v>0.75</v>
      </c>
      <c r="Y69" s="2">
        <f t="shared" si="45"/>
        <v>0.75</v>
      </c>
      <c r="Z69" s="2">
        <f t="shared" si="46"/>
        <v>0.75</v>
      </c>
      <c r="AA69" s="2">
        <v>0.25</v>
      </c>
      <c r="AB69" s="2">
        <v>0.5</v>
      </c>
      <c r="AC69" s="2">
        <f t="shared" si="47"/>
        <v>1</v>
      </c>
      <c r="AD69" s="2">
        <v>0.5</v>
      </c>
      <c r="AE69" s="2">
        <v>0.5</v>
      </c>
      <c r="AF69" s="2">
        <f t="shared" si="48"/>
        <v>0.5</v>
      </c>
      <c r="AG69" s="2">
        <v>0.5</v>
      </c>
      <c r="AH69" s="2">
        <v>0</v>
      </c>
      <c r="AI69" s="2">
        <f t="shared" si="49"/>
        <v>0.75</v>
      </c>
      <c r="AJ69" s="2">
        <f t="shared" si="50"/>
        <v>1</v>
      </c>
      <c r="AK69" s="2">
        <f t="shared" si="51"/>
        <v>1</v>
      </c>
      <c r="AL69" s="2">
        <f t="shared" si="52"/>
        <v>1</v>
      </c>
      <c r="AM69" s="2">
        <v>0.5</v>
      </c>
      <c r="AN69" s="2">
        <v>0.5</v>
      </c>
      <c r="AO69" s="2">
        <v>1</v>
      </c>
      <c r="AP69" s="2">
        <f t="shared" si="53"/>
        <v>0.5</v>
      </c>
      <c r="AQ69" s="2">
        <f t="shared" si="54"/>
        <v>0.5</v>
      </c>
      <c r="AR69" s="2">
        <v>1</v>
      </c>
      <c r="AS69" s="2">
        <v>0</v>
      </c>
      <c r="AT69" s="2">
        <v>1</v>
      </c>
      <c r="AU69" s="2">
        <v>0</v>
      </c>
      <c r="AV69" s="2">
        <f t="shared" si="55"/>
        <v>0.16666666666666666</v>
      </c>
      <c r="AW69" s="2">
        <f t="shared" si="56"/>
        <v>0</v>
      </c>
      <c r="AX69" s="2">
        <f t="shared" si="57"/>
        <v>0</v>
      </c>
      <c r="AY69" s="2">
        <v>0</v>
      </c>
      <c r="AZ69" s="2">
        <v>0</v>
      </c>
      <c r="BA69" s="2">
        <v>0</v>
      </c>
      <c r="BB69" s="2">
        <f t="shared" si="58"/>
        <v>0.33333333333333331</v>
      </c>
      <c r="BC69" s="2">
        <f t="shared" si="59"/>
        <v>0.33333333333333331</v>
      </c>
      <c r="BD69" s="2">
        <v>1</v>
      </c>
      <c r="BE69" s="2">
        <v>0</v>
      </c>
      <c r="BF69" s="2">
        <v>0</v>
      </c>
      <c r="BG69" s="2">
        <f t="shared" si="60"/>
        <v>0.52083333333333326</v>
      </c>
      <c r="BH69" s="2">
        <f t="shared" si="61"/>
        <v>0.41666666666666663</v>
      </c>
      <c r="BI69" s="2">
        <f t="shared" si="62"/>
        <v>0.66666666666666663</v>
      </c>
      <c r="BJ69" s="2">
        <v>0</v>
      </c>
      <c r="BK69" s="2">
        <v>1</v>
      </c>
      <c r="BL69" s="2">
        <v>1</v>
      </c>
      <c r="BM69" s="2">
        <v>1</v>
      </c>
      <c r="BN69" s="2">
        <v>0</v>
      </c>
      <c r="BO69" s="2">
        <v>1</v>
      </c>
      <c r="BP69" s="2">
        <f t="shared" si="63"/>
        <v>0.16666666666666666</v>
      </c>
      <c r="BQ69" s="2">
        <v>0</v>
      </c>
      <c r="BR69" s="2">
        <v>0</v>
      </c>
      <c r="BS69" s="2">
        <v>0</v>
      </c>
      <c r="BT69" s="2">
        <v>1</v>
      </c>
      <c r="BU69" s="2">
        <v>0</v>
      </c>
      <c r="BV69" s="2">
        <v>0</v>
      </c>
      <c r="BW69" s="2">
        <f t="shared" si="64"/>
        <v>0.625</v>
      </c>
      <c r="BX69" s="2">
        <f t="shared" si="65"/>
        <v>1</v>
      </c>
      <c r="BY69" s="2">
        <v>1</v>
      </c>
      <c r="BZ69" s="2">
        <v>1</v>
      </c>
      <c r="CA69" s="2">
        <v>1</v>
      </c>
      <c r="CB69" s="2">
        <v>1</v>
      </c>
      <c r="CC69" s="2">
        <f t="shared" si="66"/>
        <v>0.25</v>
      </c>
      <c r="CD69" s="2">
        <f t="shared" si="67"/>
        <v>0</v>
      </c>
      <c r="CE69" s="2">
        <v>0</v>
      </c>
      <c r="CF69" s="2">
        <v>0</v>
      </c>
      <c r="CG69" s="2">
        <f t="shared" si="68"/>
        <v>0</v>
      </c>
      <c r="CH69" s="2">
        <v>0</v>
      </c>
      <c r="CI69" s="2">
        <v>0</v>
      </c>
      <c r="CJ69" s="2">
        <v>0</v>
      </c>
      <c r="CK69" s="2">
        <v>1</v>
      </c>
    </row>
    <row r="70" spans="1:89" x14ac:dyDescent="0.2">
      <c r="A70" s="1">
        <v>16</v>
      </c>
      <c r="B70" s="1" t="s">
        <v>220</v>
      </c>
      <c r="C70" s="1" t="s">
        <v>188</v>
      </c>
      <c r="D70" s="1" t="s">
        <v>221</v>
      </c>
      <c r="E70" s="1" t="s">
        <v>190</v>
      </c>
      <c r="F70" s="1" t="s">
        <v>191</v>
      </c>
      <c r="G70" s="2">
        <f t="shared" si="36"/>
        <v>0.51488095238095233</v>
      </c>
      <c r="H70" s="2">
        <f t="shared" si="37"/>
        <v>0.42559523809523803</v>
      </c>
      <c r="I70" s="2">
        <f t="shared" si="38"/>
        <v>0.60416666666666663</v>
      </c>
      <c r="J70" s="2">
        <f t="shared" si="39"/>
        <v>0.76785714285714279</v>
      </c>
      <c r="K70" s="2">
        <f t="shared" si="40"/>
        <v>0.5357142857142857</v>
      </c>
      <c r="L70" s="2">
        <f t="shared" si="41"/>
        <v>0.5357142857142857</v>
      </c>
      <c r="M70" s="2">
        <v>1</v>
      </c>
      <c r="N70" s="2">
        <v>1</v>
      </c>
      <c r="O70" s="2">
        <f t="shared" si="42"/>
        <v>0.75</v>
      </c>
      <c r="P70" s="2">
        <v>0.25</v>
      </c>
      <c r="Q70" s="2">
        <v>0.5</v>
      </c>
      <c r="R70" s="2">
        <f t="shared" si="43"/>
        <v>0</v>
      </c>
      <c r="S70" s="2">
        <v>0</v>
      </c>
      <c r="T70" s="2">
        <v>0</v>
      </c>
      <c r="U70" s="2">
        <v>0</v>
      </c>
      <c r="V70" s="2">
        <v>0</v>
      </c>
      <c r="W70" s="2">
        <v>1</v>
      </c>
      <c r="X70" s="2">
        <f t="shared" si="44"/>
        <v>1</v>
      </c>
      <c r="Y70" s="2">
        <f t="shared" si="45"/>
        <v>1</v>
      </c>
      <c r="Z70" s="2">
        <f t="shared" si="46"/>
        <v>1</v>
      </c>
      <c r="AA70" s="2">
        <v>0.25</v>
      </c>
      <c r="AB70" s="2">
        <v>0.75</v>
      </c>
      <c r="AC70" s="2">
        <f t="shared" si="47"/>
        <v>1</v>
      </c>
      <c r="AD70" s="2">
        <v>0.5</v>
      </c>
      <c r="AE70" s="2">
        <v>0.5</v>
      </c>
      <c r="AF70" s="2">
        <f t="shared" si="48"/>
        <v>1</v>
      </c>
      <c r="AG70" s="2">
        <v>0.5</v>
      </c>
      <c r="AH70" s="2">
        <v>0.5</v>
      </c>
      <c r="AI70" s="2">
        <f t="shared" si="49"/>
        <v>0.5</v>
      </c>
      <c r="AJ70" s="2">
        <f t="shared" si="50"/>
        <v>0.75</v>
      </c>
      <c r="AK70" s="2">
        <f t="shared" si="51"/>
        <v>0.75</v>
      </c>
      <c r="AL70" s="2">
        <f t="shared" si="52"/>
        <v>0.5</v>
      </c>
      <c r="AM70" s="2">
        <v>0.5</v>
      </c>
      <c r="AN70" s="2">
        <v>0</v>
      </c>
      <c r="AO70" s="2">
        <v>1</v>
      </c>
      <c r="AP70" s="2">
        <f t="shared" si="53"/>
        <v>0.25</v>
      </c>
      <c r="AQ70" s="2">
        <f t="shared" si="54"/>
        <v>0.25</v>
      </c>
      <c r="AR70" s="2">
        <v>0</v>
      </c>
      <c r="AS70" s="2">
        <v>1</v>
      </c>
      <c r="AT70" s="2">
        <v>0</v>
      </c>
      <c r="AU70" s="2">
        <v>0</v>
      </c>
      <c r="AV70" s="2">
        <f t="shared" si="55"/>
        <v>0.33333333333333331</v>
      </c>
      <c r="AW70" s="2">
        <f t="shared" si="56"/>
        <v>0</v>
      </c>
      <c r="AX70" s="2">
        <f t="shared" si="57"/>
        <v>0</v>
      </c>
      <c r="AY70" s="2">
        <v>0</v>
      </c>
      <c r="AZ70" s="2">
        <v>0</v>
      </c>
      <c r="BA70" s="2">
        <v>0</v>
      </c>
      <c r="BB70" s="2">
        <f t="shared" si="58"/>
        <v>0.66666666666666663</v>
      </c>
      <c r="BC70" s="2">
        <f t="shared" si="59"/>
        <v>0.66666666666666663</v>
      </c>
      <c r="BD70" s="2">
        <v>1</v>
      </c>
      <c r="BE70" s="2">
        <v>0</v>
      </c>
      <c r="BF70" s="2">
        <v>1</v>
      </c>
      <c r="BG70" s="2">
        <f t="shared" si="60"/>
        <v>0.45833333333333331</v>
      </c>
      <c r="BH70" s="2">
        <f t="shared" si="61"/>
        <v>0.41666666666666663</v>
      </c>
      <c r="BI70" s="2">
        <f t="shared" si="62"/>
        <v>0.33333333333333331</v>
      </c>
      <c r="BJ70" s="2">
        <v>0</v>
      </c>
      <c r="BK70" s="2">
        <v>0</v>
      </c>
      <c r="BL70" s="2">
        <v>0</v>
      </c>
      <c r="BM70" s="2">
        <v>1</v>
      </c>
      <c r="BN70" s="2">
        <v>0</v>
      </c>
      <c r="BO70" s="2">
        <v>1</v>
      </c>
      <c r="BP70" s="2">
        <f t="shared" si="63"/>
        <v>0.5</v>
      </c>
      <c r="BQ70" s="2">
        <v>0</v>
      </c>
      <c r="BR70" s="2">
        <v>0</v>
      </c>
      <c r="BS70" s="2">
        <v>1</v>
      </c>
      <c r="BT70" s="2">
        <v>1</v>
      </c>
      <c r="BU70" s="2">
        <v>1</v>
      </c>
      <c r="BV70" s="2">
        <v>0</v>
      </c>
      <c r="BW70" s="2">
        <f t="shared" si="64"/>
        <v>0.5</v>
      </c>
      <c r="BX70" s="2">
        <f t="shared" si="65"/>
        <v>0.75</v>
      </c>
      <c r="BY70" s="2">
        <v>1</v>
      </c>
      <c r="BZ70" s="2">
        <v>1</v>
      </c>
      <c r="CA70" s="2">
        <v>0</v>
      </c>
      <c r="CB70" s="2">
        <v>1</v>
      </c>
      <c r="CC70" s="2">
        <f t="shared" si="66"/>
        <v>0.25</v>
      </c>
      <c r="CD70" s="2">
        <f t="shared" si="67"/>
        <v>0</v>
      </c>
      <c r="CE70" s="2">
        <v>0</v>
      </c>
      <c r="CF70" s="2">
        <v>0</v>
      </c>
      <c r="CG70" s="2">
        <f t="shared" si="68"/>
        <v>0</v>
      </c>
      <c r="CH70" s="2">
        <v>0</v>
      </c>
      <c r="CI70" s="2">
        <v>0</v>
      </c>
      <c r="CJ70" s="2">
        <v>0</v>
      </c>
      <c r="CK70" s="2">
        <v>1</v>
      </c>
    </row>
    <row r="71" spans="1:89" x14ac:dyDescent="0.2">
      <c r="A71" s="1">
        <v>54</v>
      </c>
      <c r="B71" s="1" t="s">
        <v>279</v>
      </c>
      <c r="C71" s="1" t="s">
        <v>260</v>
      </c>
      <c r="D71" s="1" t="s">
        <v>223</v>
      </c>
      <c r="E71" s="1" t="s">
        <v>190</v>
      </c>
      <c r="F71" s="1" t="s">
        <v>190</v>
      </c>
      <c r="G71" s="2">
        <f t="shared" si="36"/>
        <v>0.51264880952380953</v>
      </c>
      <c r="H71" s="2">
        <f t="shared" si="37"/>
        <v>0.4732142857142857</v>
      </c>
      <c r="I71" s="2">
        <f t="shared" si="38"/>
        <v>0.55208333333333326</v>
      </c>
      <c r="J71" s="2">
        <f t="shared" si="39"/>
        <v>0.6964285714285714</v>
      </c>
      <c r="K71" s="2">
        <f t="shared" si="40"/>
        <v>0.6428571428571429</v>
      </c>
      <c r="L71" s="2">
        <f t="shared" si="41"/>
        <v>0.6428571428571429</v>
      </c>
      <c r="M71" s="2">
        <v>1</v>
      </c>
      <c r="N71" s="2">
        <v>1</v>
      </c>
      <c r="O71" s="2">
        <f t="shared" si="42"/>
        <v>0.75</v>
      </c>
      <c r="P71" s="2">
        <v>0.25</v>
      </c>
      <c r="Q71" s="2">
        <v>0.5</v>
      </c>
      <c r="R71" s="2">
        <f t="shared" si="43"/>
        <v>0.75</v>
      </c>
      <c r="S71" s="2">
        <v>0.25</v>
      </c>
      <c r="T71" s="2">
        <v>0.5</v>
      </c>
      <c r="U71" s="2">
        <v>0</v>
      </c>
      <c r="V71" s="2">
        <v>0</v>
      </c>
      <c r="W71" s="2">
        <v>1</v>
      </c>
      <c r="X71" s="2">
        <f t="shared" si="44"/>
        <v>0.75</v>
      </c>
      <c r="Y71" s="2">
        <f t="shared" si="45"/>
        <v>0.75</v>
      </c>
      <c r="Z71" s="2">
        <f t="shared" si="46"/>
        <v>0.75</v>
      </c>
      <c r="AA71" s="2">
        <v>0.25</v>
      </c>
      <c r="AB71" s="2">
        <v>0.5</v>
      </c>
      <c r="AC71" s="2">
        <f t="shared" si="47"/>
        <v>1</v>
      </c>
      <c r="AD71" s="2">
        <v>0.5</v>
      </c>
      <c r="AE71" s="2">
        <v>0.5</v>
      </c>
      <c r="AF71" s="2">
        <f t="shared" si="48"/>
        <v>0.5</v>
      </c>
      <c r="AG71" s="2">
        <v>0.5</v>
      </c>
      <c r="AH71" s="2">
        <v>0</v>
      </c>
      <c r="AI71" s="2">
        <f t="shared" si="49"/>
        <v>0.625</v>
      </c>
      <c r="AJ71" s="2">
        <f t="shared" si="50"/>
        <v>0.75</v>
      </c>
      <c r="AK71" s="2">
        <f t="shared" si="51"/>
        <v>0.75</v>
      </c>
      <c r="AL71" s="2">
        <f t="shared" si="52"/>
        <v>0.5</v>
      </c>
      <c r="AM71" s="2">
        <v>0.5</v>
      </c>
      <c r="AN71" s="2">
        <v>0</v>
      </c>
      <c r="AO71" s="2">
        <v>1</v>
      </c>
      <c r="AP71" s="2">
        <f t="shared" si="53"/>
        <v>0.5</v>
      </c>
      <c r="AQ71" s="2">
        <f t="shared" si="54"/>
        <v>0.5</v>
      </c>
      <c r="AR71" s="2">
        <v>1</v>
      </c>
      <c r="AS71" s="2">
        <v>0</v>
      </c>
      <c r="AT71" s="2">
        <v>1</v>
      </c>
      <c r="AU71" s="2">
        <v>0</v>
      </c>
      <c r="AV71" s="2">
        <f t="shared" si="55"/>
        <v>0.16666666666666666</v>
      </c>
      <c r="AW71" s="2">
        <f t="shared" si="56"/>
        <v>0</v>
      </c>
      <c r="AX71" s="2">
        <f t="shared" si="57"/>
        <v>0</v>
      </c>
      <c r="AY71" s="2">
        <v>0</v>
      </c>
      <c r="AZ71" s="2">
        <v>0</v>
      </c>
      <c r="BA71" s="2">
        <v>0</v>
      </c>
      <c r="BB71" s="2">
        <f t="shared" si="58"/>
        <v>0.33333333333333331</v>
      </c>
      <c r="BC71" s="2">
        <f t="shared" si="59"/>
        <v>0.33333333333333331</v>
      </c>
      <c r="BD71" s="2">
        <v>0</v>
      </c>
      <c r="BE71" s="2">
        <v>0</v>
      </c>
      <c r="BF71" s="2">
        <v>1</v>
      </c>
      <c r="BG71" s="2">
        <f t="shared" si="60"/>
        <v>0.5625</v>
      </c>
      <c r="BH71" s="2">
        <f t="shared" si="61"/>
        <v>0.5</v>
      </c>
      <c r="BI71" s="2">
        <f t="shared" si="62"/>
        <v>0.5</v>
      </c>
      <c r="BJ71" s="2">
        <v>0</v>
      </c>
      <c r="BK71" s="2">
        <v>1</v>
      </c>
      <c r="BL71" s="2">
        <v>1</v>
      </c>
      <c r="BM71" s="2">
        <v>0</v>
      </c>
      <c r="BN71" s="2">
        <v>0</v>
      </c>
      <c r="BO71" s="2">
        <v>1</v>
      </c>
      <c r="BP71" s="2">
        <f t="shared" si="63"/>
        <v>0.5</v>
      </c>
      <c r="BQ71" s="2">
        <v>1</v>
      </c>
      <c r="BR71" s="2">
        <v>1</v>
      </c>
      <c r="BS71" s="2">
        <v>0</v>
      </c>
      <c r="BT71" s="2">
        <v>0</v>
      </c>
      <c r="BU71" s="2">
        <v>0</v>
      </c>
      <c r="BV71" s="2">
        <v>1</v>
      </c>
      <c r="BW71" s="2">
        <f t="shared" si="64"/>
        <v>0.625</v>
      </c>
      <c r="BX71" s="2">
        <f t="shared" si="65"/>
        <v>1</v>
      </c>
      <c r="BY71" s="2">
        <v>1</v>
      </c>
      <c r="BZ71" s="2">
        <v>1</v>
      </c>
      <c r="CA71" s="2">
        <v>1</v>
      </c>
      <c r="CB71" s="2">
        <v>1</v>
      </c>
      <c r="CC71" s="2">
        <f t="shared" si="66"/>
        <v>0.25</v>
      </c>
      <c r="CD71" s="2">
        <f t="shared" si="67"/>
        <v>0</v>
      </c>
      <c r="CE71" s="2">
        <v>0</v>
      </c>
      <c r="CF71" s="2">
        <v>0</v>
      </c>
      <c r="CG71" s="2">
        <f t="shared" si="68"/>
        <v>0</v>
      </c>
      <c r="CH71" s="2">
        <v>0</v>
      </c>
      <c r="CI71" s="2">
        <v>0</v>
      </c>
      <c r="CJ71" s="2">
        <v>0</v>
      </c>
      <c r="CK71" s="2">
        <v>1</v>
      </c>
    </row>
    <row r="72" spans="1:89" x14ac:dyDescent="0.2">
      <c r="A72" s="1">
        <v>32</v>
      </c>
      <c r="B72" s="1" t="s">
        <v>250</v>
      </c>
      <c r="C72" s="1" t="s">
        <v>188</v>
      </c>
      <c r="D72" s="1" t="s">
        <v>251</v>
      </c>
      <c r="E72" s="1" t="s">
        <v>190</v>
      </c>
      <c r="F72" s="1" t="s">
        <v>190</v>
      </c>
      <c r="G72" s="2">
        <f t="shared" si="36"/>
        <v>0.51041666666666663</v>
      </c>
      <c r="H72" s="2">
        <f t="shared" si="37"/>
        <v>0.47916666666666669</v>
      </c>
      <c r="I72" s="2">
        <f t="shared" si="38"/>
        <v>0.54166666666666663</v>
      </c>
      <c r="J72" s="2">
        <f t="shared" si="39"/>
        <v>0.45833333333333331</v>
      </c>
      <c r="K72" s="2">
        <f t="shared" si="40"/>
        <v>0.25</v>
      </c>
      <c r="L72" s="2">
        <f t="shared" si="41"/>
        <v>0.25</v>
      </c>
      <c r="M72" s="2">
        <v>1</v>
      </c>
      <c r="N72" s="2">
        <v>0</v>
      </c>
      <c r="O72" s="2">
        <f t="shared" si="42"/>
        <v>0</v>
      </c>
      <c r="P72" s="2">
        <v>0</v>
      </c>
      <c r="Q72" s="2">
        <v>0</v>
      </c>
      <c r="R72" s="2">
        <f t="shared" si="43"/>
        <v>0.75</v>
      </c>
      <c r="S72" s="2">
        <v>0.25</v>
      </c>
      <c r="T72" s="2">
        <v>0.5</v>
      </c>
      <c r="U72" s="2">
        <v>0</v>
      </c>
      <c r="V72" s="2">
        <v>0</v>
      </c>
      <c r="W72" s="2">
        <v>0</v>
      </c>
      <c r="X72" s="2">
        <f t="shared" si="44"/>
        <v>0.66666666666666663</v>
      </c>
      <c r="Y72" s="2">
        <f t="shared" si="45"/>
        <v>0.66666666666666663</v>
      </c>
      <c r="Z72" s="2">
        <f t="shared" si="46"/>
        <v>0</v>
      </c>
      <c r="AA72" s="2">
        <v>0</v>
      </c>
      <c r="AB72" s="2">
        <v>0</v>
      </c>
      <c r="AC72" s="2">
        <f t="shared" si="47"/>
        <v>1</v>
      </c>
      <c r="AD72" s="2">
        <v>0.5</v>
      </c>
      <c r="AE72" s="2">
        <v>0.5</v>
      </c>
      <c r="AF72" s="2">
        <f t="shared" si="48"/>
        <v>1</v>
      </c>
      <c r="AG72" s="2">
        <v>0.5</v>
      </c>
      <c r="AH72" s="2">
        <v>0.5</v>
      </c>
      <c r="AI72" s="2">
        <f t="shared" si="49"/>
        <v>0.625</v>
      </c>
      <c r="AJ72" s="2">
        <f t="shared" si="50"/>
        <v>1</v>
      </c>
      <c r="AK72" s="2">
        <f t="shared" si="51"/>
        <v>1</v>
      </c>
      <c r="AL72" s="2">
        <f t="shared" si="52"/>
        <v>1</v>
      </c>
      <c r="AM72" s="2">
        <v>0.5</v>
      </c>
      <c r="AN72" s="2">
        <v>0.5</v>
      </c>
      <c r="AO72" s="2">
        <v>1</v>
      </c>
      <c r="AP72" s="2">
        <f t="shared" si="53"/>
        <v>0.25</v>
      </c>
      <c r="AQ72" s="2">
        <f t="shared" si="54"/>
        <v>0.25</v>
      </c>
      <c r="AR72" s="2">
        <v>0</v>
      </c>
      <c r="AS72" s="2">
        <v>0</v>
      </c>
      <c r="AT72" s="2">
        <v>1</v>
      </c>
      <c r="AU72" s="2">
        <v>0</v>
      </c>
      <c r="AV72" s="2">
        <f t="shared" si="55"/>
        <v>0.5</v>
      </c>
      <c r="AW72" s="2">
        <f t="shared" si="56"/>
        <v>0</v>
      </c>
      <c r="AX72" s="2">
        <f t="shared" si="57"/>
        <v>0</v>
      </c>
      <c r="AY72" s="2">
        <v>0</v>
      </c>
      <c r="AZ72" s="2">
        <v>0</v>
      </c>
      <c r="BA72" s="2">
        <v>0</v>
      </c>
      <c r="BB72" s="2">
        <f t="shared" si="58"/>
        <v>1</v>
      </c>
      <c r="BC72" s="2">
        <f t="shared" si="59"/>
        <v>1</v>
      </c>
      <c r="BD72" s="2">
        <v>1</v>
      </c>
      <c r="BE72" s="2">
        <v>1</v>
      </c>
      <c r="BF72" s="2">
        <v>1</v>
      </c>
      <c r="BG72" s="2">
        <f t="shared" si="60"/>
        <v>0.45833333333333337</v>
      </c>
      <c r="BH72" s="2">
        <f t="shared" si="61"/>
        <v>0.66666666666666674</v>
      </c>
      <c r="BI72" s="2">
        <f t="shared" si="62"/>
        <v>0.5</v>
      </c>
      <c r="BJ72" s="2">
        <v>0</v>
      </c>
      <c r="BK72" s="2">
        <v>1</v>
      </c>
      <c r="BL72" s="2">
        <v>0</v>
      </c>
      <c r="BM72" s="2">
        <v>1</v>
      </c>
      <c r="BN72" s="2">
        <v>0</v>
      </c>
      <c r="BO72" s="2">
        <v>1</v>
      </c>
      <c r="BP72" s="2">
        <f t="shared" si="63"/>
        <v>0.83333333333333337</v>
      </c>
      <c r="BQ72" s="2">
        <v>1</v>
      </c>
      <c r="BR72" s="2">
        <v>1</v>
      </c>
      <c r="BS72" s="2">
        <v>0</v>
      </c>
      <c r="BT72" s="2">
        <v>1</v>
      </c>
      <c r="BU72" s="2">
        <v>1</v>
      </c>
      <c r="BV72" s="2">
        <v>1</v>
      </c>
      <c r="BW72" s="2">
        <f t="shared" si="64"/>
        <v>0.25</v>
      </c>
      <c r="BX72" s="2">
        <f t="shared" si="65"/>
        <v>0.5</v>
      </c>
      <c r="BY72" s="2">
        <v>1</v>
      </c>
      <c r="BZ72" s="2">
        <v>1</v>
      </c>
      <c r="CA72" s="2">
        <v>0</v>
      </c>
      <c r="CB72" s="2">
        <v>0</v>
      </c>
      <c r="CC72" s="2">
        <f t="shared" si="66"/>
        <v>0</v>
      </c>
      <c r="CD72" s="2">
        <f t="shared" si="67"/>
        <v>0</v>
      </c>
      <c r="CE72" s="2">
        <v>0</v>
      </c>
      <c r="CF72" s="2">
        <v>0</v>
      </c>
      <c r="CG72" s="2">
        <f t="shared" si="68"/>
        <v>0</v>
      </c>
      <c r="CH72" s="2">
        <v>0</v>
      </c>
      <c r="CI72" s="2">
        <v>0</v>
      </c>
      <c r="CJ72" s="2">
        <v>0</v>
      </c>
      <c r="CK72" s="2">
        <v>0</v>
      </c>
    </row>
    <row r="73" spans="1:89" x14ac:dyDescent="0.2">
      <c r="A73" s="1">
        <v>144</v>
      </c>
      <c r="B73" s="1" t="s">
        <v>369</v>
      </c>
      <c r="C73" s="1" t="s">
        <v>349</v>
      </c>
      <c r="D73" s="1" t="s">
        <v>227</v>
      </c>
      <c r="E73" s="1" t="s">
        <v>190</v>
      </c>
      <c r="F73" s="1" t="s">
        <v>190</v>
      </c>
      <c r="G73" s="2">
        <f t="shared" si="36"/>
        <v>0.50967261904761907</v>
      </c>
      <c r="H73" s="2">
        <f t="shared" si="37"/>
        <v>0.46726190476190471</v>
      </c>
      <c r="I73" s="2">
        <f t="shared" si="38"/>
        <v>0.55208333333333326</v>
      </c>
      <c r="J73" s="2">
        <f t="shared" si="39"/>
        <v>0.30952380952380953</v>
      </c>
      <c r="K73" s="2">
        <f t="shared" si="40"/>
        <v>0.2857142857142857</v>
      </c>
      <c r="L73" s="2">
        <f t="shared" si="41"/>
        <v>0.2857142857142857</v>
      </c>
      <c r="M73" s="2">
        <v>1</v>
      </c>
      <c r="N73" s="2">
        <v>1</v>
      </c>
      <c r="O73" s="2">
        <f t="shared" si="42"/>
        <v>0</v>
      </c>
      <c r="P73" s="2">
        <v>0</v>
      </c>
      <c r="Q73" s="2">
        <v>0</v>
      </c>
      <c r="R73" s="2">
        <f t="shared" si="43"/>
        <v>0</v>
      </c>
      <c r="S73" s="2">
        <v>0</v>
      </c>
      <c r="T73" s="2">
        <v>0</v>
      </c>
      <c r="U73" s="2">
        <v>0</v>
      </c>
      <c r="V73" s="2">
        <v>0</v>
      </c>
      <c r="W73" s="2">
        <v>0</v>
      </c>
      <c r="X73" s="2">
        <f t="shared" si="44"/>
        <v>0.33333333333333331</v>
      </c>
      <c r="Y73" s="2">
        <f t="shared" si="45"/>
        <v>0.33333333333333331</v>
      </c>
      <c r="Z73" s="2">
        <f t="shared" si="46"/>
        <v>0</v>
      </c>
      <c r="AA73" s="2">
        <v>0</v>
      </c>
      <c r="AB73" s="2">
        <v>0</v>
      </c>
      <c r="AC73" s="2">
        <f t="shared" si="47"/>
        <v>1</v>
      </c>
      <c r="AD73" s="2">
        <v>0.5</v>
      </c>
      <c r="AE73" s="2">
        <v>0.5</v>
      </c>
      <c r="AF73" s="2">
        <f t="shared" si="48"/>
        <v>0</v>
      </c>
      <c r="AG73" s="2">
        <v>0</v>
      </c>
      <c r="AH73" s="2">
        <v>0</v>
      </c>
      <c r="AI73" s="2">
        <f t="shared" si="49"/>
        <v>0.25</v>
      </c>
      <c r="AJ73" s="2">
        <f t="shared" si="50"/>
        <v>0</v>
      </c>
      <c r="AK73" s="2">
        <f t="shared" si="51"/>
        <v>0</v>
      </c>
      <c r="AL73" s="2">
        <f t="shared" si="52"/>
        <v>0</v>
      </c>
      <c r="AM73" s="2">
        <v>0</v>
      </c>
      <c r="AN73" s="2">
        <v>0</v>
      </c>
      <c r="AO73" s="2">
        <v>0</v>
      </c>
      <c r="AP73" s="2">
        <f t="shared" si="53"/>
        <v>0.5</v>
      </c>
      <c r="AQ73" s="2">
        <f t="shared" si="54"/>
        <v>0.5</v>
      </c>
      <c r="AR73" s="2">
        <v>1</v>
      </c>
      <c r="AS73" s="2">
        <v>0</v>
      </c>
      <c r="AT73" s="2">
        <v>1</v>
      </c>
      <c r="AU73" s="2">
        <v>0</v>
      </c>
      <c r="AV73" s="2">
        <f t="shared" si="55"/>
        <v>1</v>
      </c>
      <c r="AW73" s="2">
        <f t="shared" si="56"/>
        <v>1</v>
      </c>
      <c r="AX73" s="2">
        <f t="shared" si="57"/>
        <v>1</v>
      </c>
      <c r="AY73" s="2">
        <v>1</v>
      </c>
      <c r="AZ73" s="2">
        <v>1</v>
      </c>
      <c r="BA73" s="2">
        <v>1</v>
      </c>
      <c r="BB73" s="2">
        <f t="shared" si="58"/>
        <v>1</v>
      </c>
      <c r="BC73" s="2">
        <f t="shared" si="59"/>
        <v>1</v>
      </c>
      <c r="BD73" s="2">
        <v>1</v>
      </c>
      <c r="BE73" s="2">
        <v>1</v>
      </c>
      <c r="BF73" s="2">
        <v>1</v>
      </c>
      <c r="BG73" s="2">
        <f t="shared" si="60"/>
        <v>0.47916666666666663</v>
      </c>
      <c r="BH73" s="2">
        <f t="shared" si="61"/>
        <v>0.58333333333333326</v>
      </c>
      <c r="BI73" s="2">
        <f t="shared" si="62"/>
        <v>0.66666666666666663</v>
      </c>
      <c r="BJ73" s="2">
        <v>1</v>
      </c>
      <c r="BK73" s="2">
        <v>1</v>
      </c>
      <c r="BL73" s="2">
        <v>0</v>
      </c>
      <c r="BM73" s="2">
        <v>0</v>
      </c>
      <c r="BN73" s="2">
        <v>1</v>
      </c>
      <c r="BO73" s="2">
        <v>1</v>
      </c>
      <c r="BP73" s="2">
        <f t="shared" si="63"/>
        <v>0.5</v>
      </c>
      <c r="BQ73" s="2">
        <v>1</v>
      </c>
      <c r="BR73" s="2">
        <v>1</v>
      </c>
      <c r="BS73" s="2">
        <v>0</v>
      </c>
      <c r="BT73" s="2">
        <v>0</v>
      </c>
      <c r="BU73" s="2">
        <v>1</v>
      </c>
      <c r="BV73" s="2">
        <v>0</v>
      </c>
      <c r="BW73" s="2">
        <f t="shared" si="64"/>
        <v>0.375</v>
      </c>
      <c r="BX73" s="2">
        <f t="shared" si="65"/>
        <v>0.25</v>
      </c>
      <c r="BY73" s="2">
        <v>0</v>
      </c>
      <c r="BZ73" s="2">
        <v>1</v>
      </c>
      <c r="CA73" s="2">
        <v>0</v>
      </c>
      <c r="CB73" s="2">
        <v>0</v>
      </c>
      <c r="CC73" s="2">
        <f t="shared" si="66"/>
        <v>0.5</v>
      </c>
      <c r="CD73" s="2">
        <f t="shared" si="67"/>
        <v>1</v>
      </c>
      <c r="CE73" s="2">
        <v>0.5</v>
      </c>
      <c r="CF73" s="2">
        <v>0.5</v>
      </c>
      <c r="CG73" s="2">
        <f t="shared" si="68"/>
        <v>0</v>
      </c>
      <c r="CH73" s="2">
        <v>0</v>
      </c>
      <c r="CI73" s="2">
        <v>0</v>
      </c>
      <c r="CJ73" s="2">
        <v>0</v>
      </c>
      <c r="CK73" s="2">
        <v>1</v>
      </c>
    </row>
    <row r="74" spans="1:89" x14ac:dyDescent="0.2">
      <c r="A74" s="1">
        <v>207</v>
      </c>
      <c r="B74" s="1" t="s">
        <v>428</v>
      </c>
      <c r="C74" s="1" t="s">
        <v>422</v>
      </c>
      <c r="D74" s="1" t="s">
        <v>201</v>
      </c>
      <c r="E74" s="1" t="s">
        <v>190</v>
      </c>
      <c r="F74" s="1" t="s">
        <v>190</v>
      </c>
      <c r="G74" s="2">
        <f t="shared" si="36"/>
        <v>0.50967261904761907</v>
      </c>
      <c r="H74" s="2">
        <f t="shared" si="37"/>
        <v>0.42559523809523803</v>
      </c>
      <c r="I74" s="2">
        <f t="shared" si="38"/>
        <v>0.59375</v>
      </c>
      <c r="J74" s="2">
        <f t="shared" si="39"/>
        <v>0.72619047619047616</v>
      </c>
      <c r="K74" s="2">
        <f t="shared" si="40"/>
        <v>0.7857142857142857</v>
      </c>
      <c r="L74" s="2">
        <f t="shared" si="41"/>
        <v>0.7857142857142857</v>
      </c>
      <c r="M74" s="2">
        <v>1</v>
      </c>
      <c r="N74" s="2">
        <v>1</v>
      </c>
      <c r="O74" s="2">
        <f t="shared" si="42"/>
        <v>0.75</v>
      </c>
      <c r="P74" s="2">
        <v>0.25</v>
      </c>
      <c r="Q74" s="2">
        <v>0.5</v>
      </c>
      <c r="R74" s="2">
        <f t="shared" si="43"/>
        <v>0.75</v>
      </c>
      <c r="S74" s="2">
        <v>0.25</v>
      </c>
      <c r="T74" s="2">
        <v>0.5</v>
      </c>
      <c r="U74" s="2">
        <v>1</v>
      </c>
      <c r="V74" s="2">
        <v>0</v>
      </c>
      <c r="W74" s="2">
        <v>1</v>
      </c>
      <c r="X74" s="2">
        <f t="shared" si="44"/>
        <v>0.66666666666666663</v>
      </c>
      <c r="Y74" s="2">
        <f t="shared" si="45"/>
        <v>0.66666666666666663</v>
      </c>
      <c r="Z74" s="2">
        <f t="shared" si="46"/>
        <v>0</v>
      </c>
      <c r="AA74" s="2">
        <v>0</v>
      </c>
      <c r="AB74" s="2">
        <v>0</v>
      </c>
      <c r="AC74" s="2">
        <f t="shared" si="47"/>
        <v>1</v>
      </c>
      <c r="AD74" s="2">
        <v>0.5</v>
      </c>
      <c r="AE74" s="2">
        <v>0.5</v>
      </c>
      <c r="AF74" s="2">
        <f t="shared" si="48"/>
        <v>1</v>
      </c>
      <c r="AG74" s="2">
        <v>0.5</v>
      </c>
      <c r="AH74" s="2">
        <v>0.5</v>
      </c>
      <c r="AI74" s="2">
        <f t="shared" si="49"/>
        <v>0.625</v>
      </c>
      <c r="AJ74" s="2">
        <f t="shared" si="50"/>
        <v>0.5</v>
      </c>
      <c r="AK74" s="2">
        <f t="shared" si="51"/>
        <v>0.5</v>
      </c>
      <c r="AL74" s="2">
        <f t="shared" si="52"/>
        <v>1</v>
      </c>
      <c r="AM74" s="2">
        <v>0.5</v>
      </c>
      <c r="AN74" s="2">
        <v>0.5</v>
      </c>
      <c r="AO74" s="2">
        <v>0</v>
      </c>
      <c r="AP74" s="2">
        <f t="shared" si="53"/>
        <v>0.75</v>
      </c>
      <c r="AQ74" s="2">
        <f t="shared" si="54"/>
        <v>0.75</v>
      </c>
      <c r="AR74" s="2">
        <v>1</v>
      </c>
      <c r="AS74" s="2">
        <v>0</v>
      </c>
      <c r="AT74" s="2">
        <v>1</v>
      </c>
      <c r="AU74" s="2">
        <v>1</v>
      </c>
      <c r="AV74" s="2">
        <f t="shared" si="55"/>
        <v>0.16666666666666666</v>
      </c>
      <c r="AW74" s="2">
        <f t="shared" si="56"/>
        <v>0</v>
      </c>
      <c r="AX74" s="2">
        <f t="shared" si="57"/>
        <v>0</v>
      </c>
      <c r="AY74" s="2">
        <v>0</v>
      </c>
      <c r="AZ74" s="2">
        <v>0</v>
      </c>
      <c r="BA74" s="2">
        <v>0</v>
      </c>
      <c r="BB74" s="2">
        <f t="shared" si="58"/>
        <v>0.33333333333333331</v>
      </c>
      <c r="BC74" s="2">
        <f t="shared" si="59"/>
        <v>0.33333333333333331</v>
      </c>
      <c r="BD74" s="2">
        <v>0</v>
      </c>
      <c r="BE74" s="2">
        <v>0</v>
      </c>
      <c r="BF74" s="2">
        <v>1</v>
      </c>
      <c r="BG74" s="2">
        <f t="shared" si="60"/>
        <v>0.52083333333333326</v>
      </c>
      <c r="BH74" s="2">
        <f t="shared" si="61"/>
        <v>0.41666666666666663</v>
      </c>
      <c r="BI74" s="2">
        <f t="shared" si="62"/>
        <v>0.5</v>
      </c>
      <c r="BJ74" s="2">
        <v>1</v>
      </c>
      <c r="BK74" s="2">
        <v>0</v>
      </c>
      <c r="BL74" s="2">
        <v>1</v>
      </c>
      <c r="BM74" s="2">
        <v>0</v>
      </c>
      <c r="BN74" s="2">
        <v>0</v>
      </c>
      <c r="BO74" s="2">
        <v>1</v>
      </c>
      <c r="BP74" s="2">
        <f t="shared" si="63"/>
        <v>0.33333333333333331</v>
      </c>
      <c r="BQ74" s="2">
        <v>0</v>
      </c>
      <c r="BR74" s="2">
        <v>0</v>
      </c>
      <c r="BS74" s="2">
        <v>1</v>
      </c>
      <c r="BT74" s="2">
        <v>1</v>
      </c>
      <c r="BU74" s="2">
        <v>0</v>
      </c>
      <c r="BV74" s="2">
        <v>0</v>
      </c>
      <c r="BW74" s="2">
        <f t="shared" si="64"/>
        <v>0.625</v>
      </c>
      <c r="BX74" s="2">
        <f t="shared" si="65"/>
        <v>0.75</v>
      </c>
      <c r="BY74" s="2">
        <v>1</v>
      </c>
      <c r="BZ74" s="2">
        <v>1</v>
      </c>
      <c r="CA74" s="2">
        <v>0</v>
      </c>
      <c r="CB74" s="2">
        <v>1</v>
      </c>
      <c r="CC74" s="2">
        <f t="shared" si="66"/>
        <v>0.5</v>
      </c>
      <c r="CD74" s="2">
        <f t="shared" si="67"/>
        <v>0</v>
      </c>
      <c r="CE74" s="2">
        <v>0</v>
      </c>
      <c r="CF74" s="2">
        <v>0</v>
      </c>
      <c r="CG74" s="2">
        <f t="shared" si="68"/>
        <v>1</v>
      </c>
      <c r="CH74" s="2">
        <v>0.5</v>
      </c>
      <c r="CI74" s="2">
        <v>0.5</v>
      </c>
      <c r="CJ74" s="2">
        <v>0</v>
      </c>
      <c r="CK74" s="2">
        <v>1</v>
      </c>
    </row>
    <row r="75" spans="1:89" x14ac:dyDescent="0.2">
      <c r="A75" s="1">
        <v>230</v>
      </c>
      <c r="B75" s="1" t="s">
        <v>426</v>
      </c>
      <c r="C75" s="1" t="s">
        <v>422</v>
      </c>
      <c r="D75" s="1" t="s">
        <v>245</v>
      </c>
      <c r="E75" s="1" t="s">
        <v>190</v>
      </c>
      <c r="F75" s="1" t="s">
        <v>190</v>
      </c>
      <c r="G75" s="2">
        <f t="shared" si="36"/>
        <v>0.5066964285714286</v>
      </c>
      <c r="H75" s="2">
        <f t="shared" si="37"/>
        <v>0.44047619047619047</v>
      </c>
      <c r="I75" s="2">
        <f t="shared" si="38"/>
        <v>0.57291666666666663</v>
      </c>
      <c r="J75" s="2">
        <f t="shared" si="39"/>
        <v>0.67261904761904767</v>
      </c>
      <c r="K75" s="2">
        <f t="shared" si="40"/>
        <v>0.6785714285714286</v>
      </c>
      <c r="L75" s="2">
        <f t="shared" si="41"/>
        <v>0.6785714285714286</v>
      </c>
      <c r="M75" s="2">
        <v>1</v>
      </c>
      <c r="N75" s="2">
        <v>1</v>
      </c>
      <c r="O75" s="2">
        <f t="shared" si="42"/>
        <v>0.75</v>
      </c>
      <c r="P75" s="2">
        <v>0.25</v>
      </c>
      <c r="Q75" s="2">
        <v>0.5</v>
      </c>
      <c r="R75" s="2">
        <f t="shared" si="43"/>
        <v>0</v>
      </c>
      <c r="S75" s="2">
        <v>0</v>
      </c>
      <c r="T75" s="2">
        <v>0</v>
      </c>
      <c r="U75" s="2">
        <v>1</v>
      </c>
      <c r="V75" s="2">
        <v>0</v>
      </c>
      <c r="W75" s="2">
        <v>1</v>
      </c>
      <c r="X75" s="2">
        <f t="shared" si="44"/>
        <v>0.66666666666666663</v>
      </c>
      <c r="Y75" s="2">
        <f t="shared" si="45"/>
        <v>0.66666666666666663</v>
      </c>
      <c r="Z75" s="2">
        <f t="shared" si="46"/>
        <v>1</v>
      </c>
      <c r="AA75" s="2">
        <v>0.25</v>
      </c>
      <c r="AB75" s="2">
        <v>0.75</v>
      </c>
      <c r="AC75" s="2">
        <f t="shared" si="47"/>
        <v>0</v>
      </c>
      <c r="AD75" s="2">
        <v>0</v>
      </c>
      <c r="AE75" s="2">
        <v>0</v>
      </c>
      <c r="AF75" s="2">
        <f t="shared" si="48"/>
        <v>1</v>
      </c>
      <c r="AG75" s="2">
        <v>0.5</v>
      </c>
      <c r="AH75" s="2">
        <v>0.5</v>
      </c>
      <c r="AI75" s="2">
        <f t="shared" si="49"/>
        <v>0.75</v>
      </c>
      <c r="AJ75" s="2">
        <f t="shared" si="50"/>
        <v>0.5</v>
      </c>
      <c r="AK75" s="2">
        <f t="shared" si="51"/>
        <v>0.5</v>
      </c>
      <c r="AL75" s="2">
        <f t="shared" si="52"/>
        <v>1</v>
      </c>
      <c r="AM75" s="2">
        <v>0.5</v>
      </c>
      <c r="AN75" s="2">
        <v>0.5</v>
      </c>
      <c r="AO75" s="2">
        <v>0</v>
      </c>
      <c r="AP75" s="2">
        <f t="shared" si="53"/>
        <v>1</v>
      </c>
      <c r="AQ75" s="2">
        <f t="shared" si="54"/>
        <v>1</v>
      </c>
      <c r="AR75" s="2">
        <v>1</v>
      </c>
      <c r="AS75" s="2">
        <v>1</v>
      </c>
      <c r="AT75" s="2">
        <v>1</v>
      </c>
      <c r="AU75" s="2">
        <v>1</v>
      </c>
      <c r="AV75" s="2">
        <f t="shared" si="55"/>
        <v>0.16666666666666666</v>
      </c>
      <c r="AW75" s="2">
        <f t="shared" si="56"/>
        <v>0.33333333333333331</v>
      </c>
      <c r="AX75" s="2">
        <f t="shared" si="57"/>
        <v>0.33333333333333331</v>
      </c>
      <c r="AY75" s="2">
        <v>1</v>
      </c>
      <c r="AZ75" s="2">
        <v>0</v>
      </c>
      <c r="BA75" s="2">
        <v>0</v>
      </c>
      <c r="BB75" s="2">
        <f t="shared" si="58"/>
        <v>0</v>
      </c>
      <c r="BC75" s="2">
        <f t="shared" si="59"/>
        <v>0</v>
      </c>
      <c r="BD75" s="2">
        <v>0</v>
      </c>
      <c r="BE75" s="2">
        <v>0</v>
      </c>
      <c r="BF75" s="2">
        <v>0</v>
      </c>
      <c r="BG75" s="2">
        <f t="shared" si="60"/>
        <v>0.4375</v>
      </c>
      <c r="BH75" s="2">
        <f t="shared" si="61"/>
        <v>0.25</v>
      </c>
      <c r="BI75" s="2">
        <f t="shared" si="62"/>
        <v>0.33333333333333331</v>
      </c>
      <c r="BJ75" s="2">
        <v>0</v>
      </c>
      <c r="BK75" s="2">
        <v>0</v>
      </c>
      <c r="BL75" s="2">
        <v>1</v>
      </c>
      <c r="BM75" s="2">
        <v>1</v>
      </c>
      <c r="BN75" s="2">
        <v>0</v>
      </c>
      <c r="BO75" s="2">
        <v>0</v>
      </c>
      <c r="BP75" s="2">
        <f t="shared" si="63"/>
        <v>0.16666666666666666</v>
      </c>
      <c r="BQ75" s="2">
        <v>0</v>
      </c>
      <c r="BR75" s="2">
        <v>0</v>
      </c>
      <c r="BS75" s="2">
        <v>1</v>
      </c>
      <c r="BT75" s="2">
        <v>0</v>
      </c>
      <c r="BU75" s="2">
        <v>0</v>
      </c>
      <c r="BV75" s="2">
        <v>0</v>
      </c>
      <c r="BW75" s="2">
        <f t="shared" si="64"/>
        <v>0.625</v>
      </c>
      <c r="BX75" s="2">
        <f t="shared" si="65"/>
        <v>0.75</v>
      </c>
      <c r="BY75" s="2">
        <v>1</v>
      </c>
      <c r="BZ75" s="2">
        <v>1</v>
      </c>
      <c r="CA75" s="2">
        <v>0</v>
      </c>
      <c r="CB75" s="2">
        <v>1</v>
      </c>
      <c r="CC75" s="2">
        <f t="shared" si="66"/>
        <v>0.5</v>
      </c>
      <c r="CD75" s="2">
        <f t="shared" si="67"/>
        <v>1</v>
      </c>
      <c r="CE75" s="2">
        <v>0.5</v>
      </c>
      <c r="CF75" s="2">
        <v>0.5</v>
      </c>
      <c r="CG75" s="2">
        <f t="shared" si="68"/>
        <v>1</v>
      </c>
      <c r="CH75" s="2">
        <v>0.5</v>
      </c>
      <c r="CI75" s="2">
        <v>0.5</v>
      </c>
      <c r="CJ75" s="2">
        <v>0</v>
      </c>
      <c r="CK75" s="2">
        <v>0</v>
      </c>
    </row>
    <row r="76" spans="1:89" x14ac:dyDescent="0.2">
      <c r="A76" s="1">
        <v>1</v>
      </c>
      <c r="B76" s="1" t="s">
        <v>187</v>
      </c>
      <c r="C76" s="1" t="s">
        <v>188</v>
      </c>
      <c r="D76" s="1" t="s">
        <v>189</v>
      </c>
      <c r="E76" s="1" t="s">
        <v>190</v>
      </c>
      <c r="F76" s="1" t="s">
        <v>191</v>
      </c>
      <c r="G76" s="2">
        <f t="shared" si="36"/>
        <v>0.50372023809523803</v>
      </c>
      <c r="H76" s="2">
        <f t="shared" si="37"/>
        <v>0.30952380952380953</v>
      </c>
      <c r="I76" s="2">
        <f t="shared" si="38"/>
        <v>0.69791666666666663</v>
      </c>
      <c r="J76" s="2">
        <f t="shared" si="39"/>
        <v>0.9107142857142857</v>
      </c>
      <c r="K76" s="2">
        <f t="shared" si="40"/>
        <v>0.8214285714285714</v>
      </c>
      <c r="L76" s="2">
        <f t="shared" si="41"/>
        <v>0.8214285714285714</v>
      </c>
      <c r="M76" s="2">
        <v>1</v>
      </c>
      <c r="N76" s="2">
        <v>1</v>
      </c>
      <c r="O76" s="2">
        <f t="shared" si="42"/>
        <v>0.75</v>
      </c>
      <c r="P76" s="2">
        <v>0.25</v>
      </c>
      <c r="Q76" s="2">
        <v>0.5</v>
      </c>
      <c r="R76" s="2">
        <f t="shared" si="43"/>
        <v>0</v>
      </c>
      <c r="S76" s="2">
        <v>0</v>
      </c>
      <c r="T76" s="2">
        <v>0</v>
      </c>
      <c r="U76" s="2">
        <v>1</v>
      </c>
      <c r="V76" s="2">
        <v>1</v>
      </c>
      <c r="W76" s="2">
        <v>1</v>
      </c>
      <c r="X76" s="2">
        <f t="shared" si="44"/>
        <v>1</v>
      </c>
      <c r="Y76" s="2">
        <f t="shared" si="45"/>
        <v>1</v>
      </c>
      <c r="Z76" s="2">
        <f t="shared" si="46"/>
        <v>1</v>
      </c>
      <c r="AA76" s="2">
        <v>0.25</v>
      </c>
      <c r="AB76" s="2">
        <v>0.75</v>
      </c>
      <c r="AC76" s="2">
        <f t="shared" si="47"/>
        <v>1</v>
      </c>
      <c r="AD76" s="2">
        <v>0.5</v>
      </c>
      <c r="AE76" s="2">
        <v>0.5</v>
      </c>
      <c r="AF76" s="2">
        <f t="shared" si="48"/>
        <v>1</v>
      </c>
      <c r="AG76" s="2">
        <v>0.5</v>
      </c>
      <c r="AH76" s="2">
        <v>0.5</v>
      </c>
      <c r="AI76" s="2">
        <f t="shared" si="49"/>
        <v>0.125</v>
      </c>
      <c r="AJ76" s="2">
        <f t="shared" si="50"/>
        <v>0</v>
      </c>
      <c r="AK76" s="2">
        <f t="shared" si="51"/>
        <v>0</v>
      </c>
      <c r="AL76" s="2">
        <f t="shared" si="52"/>
        <v>0</v>
      </c>
      <c r="AM76" s="2">
        <v>0</v>
      </c>
      <c r="AN76" s="2">
        <v>0</v>
      </c>
      <c r="AO76" s="2">
        <v>0</v>
      </c>
      <c r="AP76" s="2">
        <f t="shared" si="53"/>
        <v>0.25</v>
      </c>
      <c r="AQ76" s="2">
        <f t="shared" si="54"/>
        <v>0.25</v>
      </c>
      <c r="AR76" s="2">
        <v>1</v>
      </c>
      <c r="AS76" s="2">
        <v>0</v>
      </c>
      <c r="AT76" s="2">
        <v>0</v>
      </c>
      <c r="AU76" s="2">
        <v>0</v>
      </c>
      <c r="AV76" s="2">
        <f t="shared" si="55"/>
        <v>0.33333333333333331</v>
      </c>
      <c r="AW76" s="2">
        <f t="shared" si="56"/>
        <v>0</v>
      </c>
      <c r="AX76" s="2">
        <f t="shared" si="57"/>
        <v>0</v>
      </c>
      <c r="AY76" s="2">
        <v>0</v>
      </c>
      <c r="AZ76" s="2">
        <v>0</v>
      </c>
      <c r="BA76" s="2">
        <v>0</v>
      </c>
      <c r="BB76" s="2">
        <f t="shared" si="58"/>
        <v>0.66666666666666663</v>
      </c>
      <c r="BC76" s="2">
        <f t="shared" si="59"/>
        <v>0.66666666666666663</v>
      </c>
      <c r="BD76" s="2">
        <v>1</v>
      </c>
      <c r="BE76" s="2">
        <v>0</v>
      </c>
      <c r="BF76" s="2">
        <v>1</v>
      </c>
      <c r="BG76" s="2">
        <f t="shared" si="60"/>
        <v>0.64583333333333326</v>
      </c>
      <c r="BH76" s="2">
        <f t="shared" si="61"/>
        <v>0.41666666666666663</v>
      </c>
      <c r="BI76" s="2">
        <f t="shared" si="62"/>
        <v>0.5</v>
      </c>
      <c r="BJ76" s="2">
        <v>1</v>
      </c>
      <c r="BK76" s="2">
        <v>1</v>
      </c>
      <c r="BL76" s="2">
        <v>0</v>
      </c>
      <c r="BM76" s="2">
        <v>0</v>
      </c>
      <c r="BN76" s="2">
        <v>0</v>
      </c>
      <c r="BO76" s="2">
        <v>1</v>
      </c>
      <c r="BP76" s="2">
        <f t="shared" si="63"/>
        <v>0.33333333333333331</v>
      </c>
      <c r="BQ76" s="2">
        <v>0</v>
      </c>
      <c r="BR76" s="2">
        <v>1</v>
      </c>
      <c r="BS76" s="2">
        <v>1</v>
      </c>
      <c r="BT76" s="2">
        <v>0</v>
      </c>
      <c r="BU76" s="2">
        <v>0</v>
      </c>
      <c r="BV76" s="2">
        <v>0</v>
      </c>
      <c r="BW76" s="2">
        <f t="shared" si="64"/>
        <v>0.875</v>
      </c>
      <c r="BX76" s="2">
        <f t="shared" si="65"/>
        <v>1</v>
      </c>
      <c r="BY76" s="2">
        <v>1</v>
      </c>
      <c r="BZ76" s="2">
        <v>1</v>
      </c>
      <c r="CA76" s="2">
        <v>1</v>
      </c>
      <c r="CB76" s="2">
        <v>1</v>
      </c>
      <c r="CC76" s="2">
        <f t="shared" si="66"/>
        <v>0.75</v>
      </c>
      <c r="CD76" s="2">
        <f t="shared" si="67"/>
        <v>1</v>
      </c>
      <c r="CE76" s="2">
        <v>0.5</v>
      </c>
      <c r="CF76" s="2">
        <v>0.5</v>
      </c>
      <c r="CG76" s="2">
        <f t="shared" si="68"/>
        <v>1</v>
      </c>
      <c r="CH76" s="2">
        <v>0.5</v>
      </c>
      <c r="CI76" s="2">
        <v>0.5</v>
      </c>
      <c r="CJ76" s="2">
        <v>0</v>
      </c>
      <c r="CK76" s="2">
        <v>1</v>
      </c>
    </row>
    <row r="77" spans="1:89" x14ac:dyDescent="0.2">
      <c r="A77" s="1">
        <v>58</v>
      </c>
      <c r="B77" s="1" t="s">
        <v>282</v>
      </c>
      <c r="C77" s="1" t="s">
        <v>260</v>
      </c>
      <c r="D77" s="1" t="s">
        <v>229</v>
      </c>
      <c r="E77" s="1" t="s">
        <v>190</v>
      </c>
      <c r="F77" s="1" t="s">
        <v>190</v>
      </c>
      <c r="G77" s="2">
        <f t="shared" si="36"/>
        <v>0.50186011904761907</v>
      </c>
      <c r="H77" s="2">
        <f t="shared" si="37"/>
        <v>0.42559523809523803</v>
      </c>
      <c r="I77" s="2">
        <f t="shared" si="38"/>
        <v>0.578125</v>
      </c>
      <c r="J77" s="2">
        <f t="shared" si="39"/>
        <v>0.72619047619047616</v>
      </c>
      <c r="K77" s="2">
        <f t="shared" si="40"/>
        <v>0.5357142857142857</v>
      </c>
      <c r="L77" s="2">
        <f t="shared" si="41"/>
        <v>0.5357142857142857</v>
      </c>
      <c r="M77" s="2">
        <v>1</v>
      </c>
      <c r="N77" s="2">
        <v>1</v>
      </c>
      <c r="O77" s="2">
        <f t="shared" si="42"/>
        <v>0.75</v>
      </c>
      <c r="P77" s="2">
        <v>0.25</v>
      </c>
      <c r="Q77" s="2">
        <v>0.5</v>
      </c>
      <c r="R77" s="2">
        <f t="shared" si="43"/>
        <v>0</v>
      </c>
      <c r="S77" s="2">
        <v>0</v>
      </c>
      <c r="T77" s="2">
        <v>0</v>
      </c>
      <c r="U77" s="2">
        <v>0</v>
      </c>
      <c r="V77" s="2">
        <v>0</v>
      </c>
      <c r="W77" s="2">
        <v>1</v>
      </c>
      <c r="X77" s="2">
        <f t="shared" si="44"/>
        <v>0.91666666666666663</v>
      </c>
      <c r="Y77" s="2">
        <f t="shared" si="45"/>
        <v>0.91666666666666663</v>
      </c>
      <c r="Z77" s="2">
        <f t="shared" si="46"/>
        <v>0.75</v>
      </c>
      <c r="AA77" s="2">
        <v>0.25</v>
      </c>
      <c r="AB77" s="2">
        <v>0.5</v>
      </c>
      <c r="AC77" s="2">
        <f t="shared" si="47"/>
        <v>1</v>
      </c>
      <c r="AD77" s="2">
        <v>0.5</v>
      </c>
      <c r="AE77" s="2">
        <v>0.5</v>
      </c>
      <c r="AF77" s="2">
        <f t="shared" si="48"/>
        <v>1</v>
      </c>
      <c r="AG77" s="2">
        <v>0.5</v>
      </c>
      <c r="AH77" s="2">
        <v>0.5</v>
      </c>
      <c r="AI77" s="2">
        <f t="shared" si="49"/>
        <v>0.625</v>
      </c>
      <c r="AJ77" s="2">
        <f t="shared" si="50"/>
        <v>0.75</v>
      </c>
      <c r="AK77" s="2">
        <f t="shared" si="51"/>
        <v>0.75</v>
      </c>
      <c r="AL77" s="2">
        <f t="shared" si="52"/>
        <v>0.5</v>
      </c>
      <c r="AM77" s="2">
        <v>0.5</v>
      </c>
      <c r="AN77" s="2">
        <v>0</v>
      </c>
      <c r="AO77" s="2">
        <v>1</v>
      </c>
      <c r="AP77" s="2">
        <f t="shared" si="53"/>
        <v>0.5</v>
      </c>
      <c r="AQ77" s="2">
        <f t="shared" si="54"/>
        <v>0.5</v>
      </c>
      <c r="AR77" s="2">
        <v>1</v>
      </c>
      <c r="AS77" s="2">
        <v>0</v>
      </c>
      <c r="AT77" s="2">
        <v>1</v>
      </c>
      <c r="AU77" s="2">
        <v>0</v>
      </c>
      <c r="AV77" s="2">
        <f t="shared" si="55"/>
        <v>0.16666666666666666</v>
      </c>
      <c r="AW77" s="2">
        <f t="shared" si="56"/>
        <v>0</v>
      </c>
      <c r="AX77" s="2">
        <f t="shared" si="57"/>
        <v>0</v>
      </c>
      <c r="AY77" s="2">
        <v>0</v>
      </c>
      <c r="AZ77" s="2">
        <v>0</v>
      </c>
      <c r="BA77" s="2">
        <v>0</v>
      </c>
      <c r="BB77" s="2">
        <f t="shared" si="58"/>
        <v>0.33333333333333331</v>
      </c>
      <c r="BC77" s="2">
        <f t="shared" si="59"/>
        <v>0.33333333333333331</v>
      </c>
      <c r="BD77" s="2">
        <v>1</v>
      </c>
      <c r="BE77" s="2">
        <v>0</v>
      </c>
      <c r="BF77" s="2">
        <v>0</v>
      </c>
      <c r="BG77" s="2">
        <f t="shared" si="60"/>
        <v>0.48958333333333331</v>
      </c>
      <c r="BH77" s="2">
        <f t="shared" si="61"/>
        <v>0.41666666666666663</v>
      </c>
      <c r="BI77" s="2">
        <f t="shared" si="62"/>
        <v>0.66666666666666663</v>
      </c>
      <c r="BJ77" s="2">
        <v>0</v>
      </c>
      <c r="BK77" s="2">
        <v>0</v>
      </c>
      <c r="BL77" s="2">
        <v>1</v>
      </c>
      <c r="BM77" s="2">
        <v>1</v>
      </c>
      <c r="BN77" s="2">
        <v>1</v>
      </c>
      <c r="BO77" s="2">
        <v>1</v>
      </c>
      <c r="BP77" s="2">
        <f t="shared" si="63"/>
        <v>0.16666666666666666</v>
      </c>
      <c r="BQ77" s="2">
        <v>0</v>
      </c>
      <c r="BR77" s="2">
        <v>0</v>
      </c>
      <c r="BS77" s="2">
        <v>1</v>
      </c>
      <c r="BT77" s="2">
        <v>0</v>
      </c>
      <c r="BU77" s="2">
        <v>0</v>
      </c>
      <c r="BV77" s="2">
        <v>0</v>
      </c>
      <c r="BW77" s="2">
        <f t="shared" si="64"/>
        <v>0.5625</v>
      </c>
      <c r="BX77" s="2">
        <f t="shared" si="65"/>
        <v>0.75</v>
      </c>
      <c r="BY77" s="2">
        <v>1</v>
      </c>
      <c r="BZ77" s="2">
        <v>1</v>
      </c>
      <c r="CA77" s="2">
        <v>0</v>
      </c>
      <c r="CB77" s="2">
        <v>1</v>
      </c>
      <c r="CC77" s="2">
        <f t="shared" si="66"/>
        <v>0.375</v>
      </c>
      <c r="CD77" s="2">
        <f t="shared" si="67"/>
        <v>0</v>
      </c>
      <c r="CE77" s="2">
        <v>0</v>
      </c>
      <c r="CF77" s="2">
        <v>0</v>
      </c>
      <c r="CG77" s="2">
        <f t="shared" si="68"/>
        <v>0.5</v>
      </c>
      <c r="CH77" s="2">
        <v>0.5</v>
      </c>
      <c r="CI77" s="2">
        <v>0</v>
      </c>
      <c r="CJ77" s="2">
        <v>0</v>
      </c>
      <c r="CK77" s="2">
        <v>1</v>
      </c>
    </row>
    <row r="78" spans="1:89" x14ac:dyDescent="0.2">
      <c r="A78" s="1">
        <v>225</v>
      </c>
      <c r="B78" s="1" t="s">
        <v>445</v>
      </c>
      <c r="C78" s="1" t="s">
        <v>422</v>
      </c>
      <c r="D78" s="1" t="s">
        <v>236</v>
      </c>
      <c r="E78" s="1" t="s">
        <v>190</v>
      </c>
      <c r="F78" s="1" t="s">
        <v>190</v>
      </c>
      <c r="G78" s="2">
        <f t="shared" si="36"/>
        <v>0.50074404761904767</v>
      </c>
      <c r="H78" s="2">
        <f t="shared" si="37"/>
        <v>0.44940476190476192</v>
      </c>
      <c r="I78" s="2">
        <f t="shared" si="38"/>
        <v>0.55208333333333337</v>
      </c>
      <c r="J78" s="2">
        <f t="shared" si="39"/>
        <v>0.64880952380952384</v>
      </c>
      <c r="K78" s="2">
        <f t="shared" si="40"/>
        <v>0.7142857142857143</v>
      </c>
      <c r="L78" s="2">
        <f t="shared" si="41"/>
        <v>0.7142857142857143</v>
      </c>
      <c r="M78" s="2">
        <v>1</v>
      </c>
      <c r="N78" s="2">
        <v>1</v>
      </c>
      <c r="O78" s="2">
        <f t="shared" si="42"/>
        <v>0</v>
      </c>
      <c r="P78" s="2">
        <v>0</v>
      </c>
      <c r="Q78" s="2">
        <v>0</v>
      </c>
      <c r="R78" s="2">
        <f t="shared" si="43"/>
        <v>0</v>
      </c>
      <c r="S78" s="2">
        <v>0</v>
      </c>
      <c r="T78" s="2">
        <v>0</v>
      </c>
      <c r="U78" s="2">
        <v>1</v>
      </c>
      <c r="V78" s="2">
        <v>1</v>
      </c>
      <c r="W78" s="2">
        <v>1</v>
      </c>
      <c r="X78" s="2">
        <f t="shared" si="44"/>
        <v>0.58333333333333337</v>
      </c>
      <c r="Y78" s="2">
        <f t="shared" si="45"/>
        <v>0.58333333333333337</v>
      </c>
      <c r="Z78" s="2">
        <f t="shared" si="46"/>
        <v>0.75</v>
      </c>
      <c r="AA78" s="2">
        <v>0.25</v>
      </c>
      <c r="AB78" s="2">
        <v>0.5</v>
      </c>
      <c r="AC78" s="2">
        <f t="shared" si="47"/>
        <v>0</v>
      </c>
      <c r="AD78" s="2">
        <v>0</v>
      </c>
      <c r="AE78" s="2">
        <v>0</v>
      </c>
      <c r="AF78" s="2">
        <f t="shared" si="48"/>
        <v>1</v>
      </c>
      <c r="AG78" s="2">
        <v>0.5</v>
      </c>
      <c r="AH78" s="2">
        <v>0.5</v>
      </c>
      <c r="AI78" s="2">
        <f t="shared" si="49"/>
        <v>0.75</v>
      </c>
      <c r="AJ78" s="2">
        <f t="shared" si="50"/>
        <v>0.5</v>
      </c>
      <c r="AK78" s="2">
        <f t="shared" si="51"/>
        <v>0.5</v>
      </c>
      <c r="AL78" s="2">
        <f t="shared" si="52"/>
        <v>1</v>
      </c>
      <c r="AM78" s="2">
        <v>0.5</v>
      </c>
      <c r="AN78" s="2">
        <v>0.5</v>
      </c>
      <c r="AO78" s="2">
        <v>0</v>
      </c>
      <c r="AP78" s="2">
        <f t="shared" si="53"/>
        <v>1</v>
      </c>
      <c r="AQ78" s="2">
        <f t="shared" si="54"/>
        <v>1</v>
      </c>
      <c r="AR78" s="2">
        <v>1</v>
      </c>
      <c r="AS78" s="2">
        <v>1</v>
      </c>
      <c r="AT78" s="2">
        <v>1</v>
      </c>
      <c r="AU78" s="2">
        <v>1</v>
      </c>
      <c r="AV78" s="2">
        <f t="shared" si="55"/>
        <v>0.16666666666666666</v>
      </c>
      <c r="AW78" s="2">
        <f t="shared" si="56"/>
        <v>0.33333333333333331</v>
      </c>
      <c r="AX78" s="2">
        <f t="shared" si="57"/>
        <v>0.33333333333333331</v>
      </c>
      <c r="AY78" s="2">
        <v>1</v>
      </c>
      <c r="AZ78" s="2">
        <v>0</v>
      </c>
      <c r="BA78" s="2">
        <v>0</v>
      </c>
      <c r="BB78" s="2">
        <f t="shared" si="58"/>
        <v>0</v>
      </c>
      <c r="BC78" s="2">
        <f t="shared" si="59"/>
        <v>0</v>
      </c>
      <c r="BD78" s="2">
        <v>0</v>
      </c>
      <c r="BE78" s="2">
        <v>0</v>
      </c>
      <c r="BF78" s="2">
        <v>0</v>
      </c>
      <c r="BG78" s="2">
        <f t="shared" si="60"/>
        <v>0.4375</v>
      </c>
      <c r="BH78" s="2">
        <f t="shared" si="61"/>
        <v>0.25</v>
      </c>
      <c r="BI78" s="2">
        <f t="shared" si="62"/>
        <v>0.33333333333333331</v>
      </c>
      <c r="BJ78" s="2">
        <v>0</v>
      </c>
      <c r="BK78" s="2">
        <v>0</v>
      </c>
      <c r="BL78" s="2">
        <v>1</v>
      </c>
      <c r="BM78" s="2">
        <v>0</v>
      </c>
      <c r="BN78" s="2">
        <v>0</v>
      </c>
      <c r="BO78" s="2">
        <v>1</v>
      </c>
      <c r="BP78" s="2">
        <f t="shared" si="63"/>
        <v>0.16666666666666666</v>
      </c>
      <c r="BQ78" s="2">
        <v>0</v>
      </c>
      <c r="BR78" s="2">
        <v>0</v>
      </c>
      <c r="BS78" s="2">
        <v>1</v>
      </c>
      <c r="BT78" s="2">
        <v>0</v>
      </c>
      <c r="BU78" s="2">
        <v>0</v>
      </c>
      <c r="BV78" s="2">
        <v>0</v>
      </c>
      <c r="BW78" s="2">
        <f t="shared" si="64"/>
        <v>0.625</v>
      </c>
      <c r="BX78" s="2">
        <f t="shared" si="65"/>
        <v>0.75</v>
      </c>
      <c r="BY78" s="2">
        <v>0</v>
      </c>
      <c r="BZ78" s="2">
        <v>1</v>
      </c>
      <c r="CA78" s="2">
        <v>1</v>
      </c>
      <c r="CB78" s="2">
        <v>1</v>
      </c>
      <c r="CC78" s="2">
        <f t="shared" si="66"/>
        <v>0.5</v>
      </c>
      <c r="CD78" s="2">
        <f t="shared" si="67"/>
        <v>0</v>
      </c>
      <c r="CE78" s="2">
        <v>0</v>
      </c>
      <c r="CF78" s="2">
        <v>0</v>
      </c>
      <c r="CG78" s="2">
        <f t="shared" si="68"/>
        <v>1</v>
      </c>
      <c r="CH78" s="2">
        <v>0.5</v>
      </c>
      <c r="CI78" s="2">
        <v>0.5</v>
      </c>
      <c r="CJ78" s="2">
        <v>0</v>
      </c>
      <c r="CK78" s="2">
        <v>1</v>
      </c>
    </row>
    <row r="79" spans="1:89" x14ac:dyDescent="0.2">
      <c r="A79" s="1">
        <v>59</v>
      </c>
      <c r="B79" s="1" t="s">
        <v>283</v>
      </c>
      <c r="C79" s="1" t="s">
        <v>260</v>
      </c>
      <c r="D79" s="1" t="s">
        <v>231</v>
      </c>
      <c r="E79" s="1" t="s">
        <v>190</v>
      </c>
      <c r="F79" s="1" t="s">
        <v>190</v>
      </c>
      <c r="G79" s="2">
        <f t="shared" si="36"/>
        <v>0.49925595238095238</v>
      </c>
      <c r="H79" s="2">
        <f t="shared" si="37"/>
        <v>0.3839285714285714</v>
      </c>
      <c r="I79" s="2">
        <f t="shared" si="38"/>
        <v>0.61458333333333326</v>
      </c>
      <c r="J79" s="2">
        <f t="shared" si="39"/>
        <v>0.76785714285714279</v>
      </c>
      <c r="K79" s="2">
        <f t="shared" si="40"/>
        <v>0.5357142857142857</v>
      </c>
      <c r="L79" s="2">
        <f t="shared" si="41"/>
        <v>0.5357142857142857</v>
      </c>
      <c r="M79" s="2">
        <v>1</v>
      </c>
      <c r="N79" s="2">
        <v>1</v>
      </c>
      <c r="O79" s="2">
        <f t="shared" si="42"/>
        <v>0.75</v>
      </c>
      <c r="P79" s="2">
        <v>0.25</v>
      </c>
      <c r="Q79" s="2">
        <v>0.5</v>
      </c>
      <c r="R79" s="2">
        <f t="shared" si="43"/>
        <v>0</v>
      </c>
      <c r="S79" s="2">
        <v>0</v>
      </c>
      <c r="T79" s="2">
        <v>0</v>
      </c>
      <c r="U79" s="2">
        <v>0</v>
      </c>
      <c r="V79" s="2">
        <v>0</v>
      </c>
      <c r="W79" s="2">
        <v>1</v>
      </c>
      <c r="X79" s="2">
        <f t="shared" si="44"/>
        <v>1</v>
      </c>
      <c r="Y79" s="2">
        <f t="shared" si="45"/>
        <v>1</v>
      </c>
      <c r="Z79" s="2">
        <f t="shared" si="46"/>
        <v>1</v>
      </c>
      <c r="AA79" s="2">
        <v>0.25</v>
      </c>
      <c r="AB79" s="2">
        <v>0.75</v>
      </c>
      <c r="AC79" s="2">
        <f t="shared" si="47"/>
        <v>1</v>
      </c>
      <c r="AD79" s="2">
        <v>0.5</v>
      </c>
      <c r="AE79" s="2">
        <v>0.5</v>
      </c>
      <c r="AF79" s="2">
        <f t="shared" si="48"/>
        <v>1</v>
      </c>
      <c r="AG79" s="2">
        <v>0.5</v>
      </c>
      <c r="AH79" s="2">
        <v>0.5</v>
      </c>
      <c r="AI79" s="2">
        <f t="shared" si="49"/>
        <v>0.5</v>
      </c>
      <c r="AJ79" s="2">
        <f t="shared" si="50"/>
        <v>0.5</v>
      </c>
      <c r="AK79" s="2">
        <f t="shared" si="51"/>
        <v>0.5</v>
      </c>
      <c r="AL79" s="2">
        <f t="shared" si="52"/>
        <v>1</v>
      </c>
      <c r="AM79" s="2">
        <v>0.5</v>
      </c>
      <c r="AN79" s="2">
        <v>0.5</v>
      </c>
      <c r="AO79" s="2">
        <v>0</v>
      </c>
      <c r="AP79" s="2">
        <f t="shared" si="53"/>
        <v>0.5</v>
      </c>
      <c r="AQ79" s="2">
        <f t="shared" si="54"/>
        <v>0.5</v>
      </c>
      <c r="AR79" s="2">
        <v>0</v>
      </c>
      <c r="AS79" s="2">
        <v>0</v>
      </c>
      <c r="AT79" s="2">
        <v>1</v>
      </c>
      <c r="AU79" s="2">
        <v>1</v>
      </c>
      <c r="AV79" s="2">
        <f t="shared" si="55"/>
        <v>0.16666666666666666</v>
      </c>
      <c r="AW79" s="2">
        <f t="shared" si="56"/>
        <v>0</v>
      </c>
      <c r="AX79" s="2">
        <f t="shared" si="57"/>
        <v>0</v>
      </c>
      <c r="AY79" s="2">
        <v>0</v>
      </c>
      <c r="AZ79" s="2">
        <v>0</v>
      </c>
      <c r="BA79" s="2">
        <v>0</v>
      </c>
      <c r="BB79" s="2">
        <f t="shared" si="58"/>
        <v>0.33333333333333331</v>
      </c>
      <c r="BC79" s="2">
        <f t="shared" si="59"/>
        <v>0.33333333333333331</v>
      </c>
      <c r="BD79" s="2">
        <v>0</v>
      </c>
      <c r="BE79" s="2">
        <v>0</v>
      </c>
      <c r="BF79" s="2">
        <v>1</v>
      </c>
      <c r="BG79" s="2">
        <f t="shared" si="60"/>
        <v>0.5625</v>
      </c>
      <c r="BH79" s="2">
        <f t="shared" si="61"/>
        <v>0.5</v>
      </c>
      <c r="BI79" s="2">
        <f t="shared" si="62"/>
        <v>0.5</v>
      </c>
      <c r="BJ79" s="2">
        <v>1</v>
      </c>
      <c r="BK79" s="2">
        <v>1</v>
      </c>
      <c r="BL79" s="2">
        <v>1</v>
      </c>
      <c r="BM79" s="2">
        <v>0</v>
      </c>
      <c r="BN79" s="2">
        <v>0</v>
      </c>
      <c r="BO79" s="2">
        <v>0</v>
      </c>
      <c r="BP79" s="2">
        <f t="shared" si="63"/>
        <v>0.5</v>
      </c>
      <c r="BQ79" s="2">
        <v>1</v>
      </c>
      <c r="BR79" s="2">
        <v>1</v>
      </c>
      <c r="BS79" s="2">
        <v>0</v>
      </c>
      <c r="BT79" s="2">
        <v>1</v>
      </c>
      <c r="BU79" s="2">
        <v>0</v>
      </c>
      <c r="BV79" s="2">
        <v>0</v>
      </c>
      <c r="BW79" s="2">
        <f t="shared" si="64"/>
        <v>0.625</v>
      </c>
      <c r="BX79" s="2">
        <f t="shared" si="65"/>
        <v>1</v>
      </c>
      <c r="BY79" s="2">
        <v>1</v>
      </c>
      <c r="BZ79" s="2">
        <v>1</v>
      </c>
      <c r="CA79" s="2">
        <v>1</v>
      </c>
      <c r="CB79" s="2">
        <v>1</v>
      </c>
      <c r="CC79" s="2">
        <f t="shared" si="66"/>
        <v>0.25</v>
      </c>
      <c r="CD79" s="2">
        <f t="shared" si="67"/>
        <v>0</v>
      </c>
      <c r="CE79" s="2">
        <v>0</v>
      </c>
      <c r="CF79" s="2">
        <v>0</v>
      </c>
      <c r="CG79" s="2">
        <f t="shared" si="68"/>
        <v>0</v>
      </c>
      <c r="CH79" s="2">
        <v>0</v>
      </c>
      <c r="CI79" s="2">
        <v>0</v>
      </c>
      <c r="CJ79" s="2">
        <v>0</v>
      </c>
      <c r="CK79" s="2">
        <v>1</v>
      </c>
    </row>
    <row r="80" spans="1:89" x14ac:dyDescent="0.2">
      <c r="A80" s="1">
        <v>39</v>
      </c>
      <c r="B80" s="1" t="s">
        <v>262</v>
      </c>
      <c r="C80" s="1" t="s">
        <v>260</v>
      </c>
      <c r="D80" s="1" t="s">
        <v>193</v>
      </c>
      <c r="E80" s="1" t="s">
        <v>190</v>
      </c>
      <c r="F80" s="1" t="s">
        <v>190</v>
      </c>
      <c r="G80" s="2">
        <f t="shared" si="36"/>
        <v>0.4988839285714286</v>
      </c>
      <c r="H80" s="2">
        <f t="shared" si="37"/>
        <v>0.41964285714285715</v>
      </c>
      <c r="I80" s="2">
        <f t="shared" si="38"/>
        <v>0.578125</v>
      </c>
      <c r="J80" s="2">
        <f t="shared" si="39"/>
        <v>0.79761904761904767</v>
      </c>
      <c r="K80" s="2">
        <f t="shared" si="40"/>
        <v>0.6785714285714286</v>
      </c>
      <c r="L80" s="2">
        <f t="shared" si="41"/>
        <v>0.6785714285714286</v>
      </c>
      <c r="M80" s="2">
        <v>1</v>
      </c>
      <c r="N80" s="2">
        <v>1</v>
      </c>
      <c r="O80" s="2">
        <f t="shared" si="42"/>
        <v>0.75</v>
      </c>
      <c r="P80" s="2">
        <v>0.25</v>
      </c>
      <c r="Q80" s="2">
        <v>0.5</v>
      </c>
      <c r="R80" s="2">
        <f t="shared" si="43"/>
        <v>0</v>
      </c>
      <c r="S80" s="2">
        <v>0</v>
      </c>
      <c r="T80" s="2">
        <v>0</v>
      </c>
      <c r="U80" s="2">
        <v>1</v>
      </c>
      <c r="V80" s="2">
        <v>1</v>
      </c>
      <c r="W80" s="2">
        <v>0</v>
      </c>
      <c r="X80" s="2">
        <f t="shared" si="44"/>
        <v>0.91666666666666663</v>
      </c>
      <c r="Y80" s="2">
        <f t="shared" si="45"/>
        <v>0.91666666666666663</v>
      </c>
      <c r="Z80" s="2">
        <f t="shared" si="46"/>
        <v>0.75</v>
      </c>
      <c r="AA80" s="2">
        <v>0.25</v>
      </c>
      <c r="AB80" s="2">
        <v>0.5</v>
      </c>
      <c r="AC80" s="2">
        <f t="shared" si="47"/>
        <v>1</v>
      </c>
      <c r="AD80" s="2">
        <v>0.5</v>
      </c>
      <c r="AE80" s="2">
        <v>0.5</v>
      </c>
      <c r="AF80" s="2">
        <f t="shared" si="48"/>
        <v>1</v>
      </c>
      <c r="AG80" s="2">
        <v>0.5</v>
      </c>
      <c r="AH80" s="2">
        <v>0.5</v>
      </c>
      <c r="AI80" s="2">
        <f t="shared" si="49"/>
        <v>0.375</v>
      </c>
      <c r="AJ80" s="2">
        <f t="shared" si="50"/>
        <v>0.5</v>
      </c>
      <c r="AK80" s="2">
        <f t="shared" si="51"/>
        <v>0.5</v>
      </c>
      <c r="AL80" s="2">
        <f t="shared" si="52"/>
        <v>1</v>
      </c>
      <c r="AM80" s="2">
        <v>0.5</v>
      </c>
      <c r="AN80" s="2">
        <v>0.5</v>
      </c>
      <c r="AO80" s="2">
        <v>0</v>
      </c>
      <c r="AP80" s="2">
        <f t="shared" si="53"/>
        <v>0.25</v>
      </c>
      <c r="AQ80" s="2">
        <f t="shared" si="54"/>
        <v>0.25</v>
      </c>
      <c r="AR80" s="2">
        <v>0</v>
      </c>
      <c r="AS80" s="2">
        <v>1</v>
      </c>
      <c r="AT80" s="2">
        <v>0</v>
      </c>
      <c r="AU80" s="2">
        <v>0</v>
      </c>
      <c r="AV80" s="2">
        <f t="shared" si="55"/>
        <v>0.16666666666666666</v>
      </c>
      <c r="AW80" s="2">
        <f t="shared" si="56"/>
        <v>0</v>
      </c>
      <c r="AX80" s="2">
        <f t="shared" si="57"/>
        <v>0</v>
      </c>
      <c r="AY80" s="2">
        <v>0</v>
      </c>
      <c r="AZ80" s="2">
        <v>0</v>
      </c>
      <c r="BA80" s="2">
        <v>0</v>
      </c>
      <c r="BB80" s="2">
        <f t="shared" si="58"/>
        <v>0.33333333333333331</v>
      </c>
      <c r="BC80" s="2">
        <f t="shared" si="59"/>
        <v>0.33333333333333331</v>
      </c>
      <c r="BD80" s="2">
        <v>0</v>
      </c>
      <c r="BE80" s="2">
        <v>0</v>
      </c>
      <c r="BF80" s="2">
        <v>1</v>
      </c>
      <c r="BG80" s="2">
        <f t="shared" si="60"/>
        <v>0.65625</v>
      </c>
      <c r="BH80" s="2">
        <f t="shared" si="61"/>
        <v>0.5</v>
      </c>
      <c r="BI80" s="2">
        <f t="shared" si="62"/>
        <v>0.66666666666666663</v>
      </c>
      <c r="BJ80" s="2">
        <v>0</v>
      </c>
      <c r="BK80" s="2">
        <v>1</v>
      </c>
      <c r="BL80" s="2">
        <v>1</v>
      </c>
      <c r="BM80" s="2">
        <v>1</v>
      </c>
      <c r="BN80" s="2">
        <v>0</v>
      </c>
      <c r="BO80" s="2">
        <v>1</v>
      </c>
      <c r="BP80" s="2">
        <f t="shared" si="63"/>
        <v>0.33333333333333331</v>
      </c>
      <c r="BQ80" s="2">
        <v>0</v>
      </c>
      <c r="BR80" s="2">
        <v>0</v>
      </c>
      <c r="BS80" s="2">
        <v>1</v>
      </c>
      <c r="BT80" s="2">
        <v>1</v>
      </c>
      <c r="BU80" s="2">
        <v>0</v>
      </c>
      <c r="BV80" s="2">
        <v>0</v>
      </c>
      <c r="BW80" s="2">
        <f t="shared" si="64"/>
        <v>0.8125</v>
      </c>
      <c r="BX80" s="2">
        <f t="shared" si="65"/>
        <v>1</v>
      </c>
      <c r="BY80" s="2">
        <v>1</v>
      </c>
      <c r="BZ80" s="2">
        <v>1</v>
      </c>
      <c r="CA80" s="2">
        <v>1</v>
      </c>
      <c r="CB80" s="2">
        <v>1</v>
      </c>
      <c r="CC80" s="2">
        <f t="shared" si="66"/>
        <v>0.625</v>
      </c>
      <c r="CD80" s="2">
        <f t="shared" si="67"/>
        <v>1</v>
      </c>
      <c r="CE80" s="2">
        <v>0.5</v>
      </c>
      <c r="CF80" s="2">
        <v>0.5</v>
      </c>
      <c r="CG80" s="2">
        <f t="shared" si="68"/>
        <v>0.5</v>
      </c>
      <c r="CH80" s="2">
        <v>0.5</v>
      </c>
      <c r="CI80" s="2">
        <v>0</v>
      </c>
      <c r="CJ80" s="2">
        <v>0</v>
      </c>
      <c r="CK80" s="2">
        <v>1</v>
      </c>
    </row>
    <row r="81" spans="1:89" x14ac:dyDescent="0.2">
      <c r="A81" s="1">
        <v>38</v>
      </c>
      <c r="B81" s="1" t="s">
        <v>259</v>
      </c>
      <c r="C81" s="1" t="s">
        <v>260</v>
      </c>
      <c r="D81" s="1" t="s">
        <v>189</v>
      </c>
      <c r="E81" s="1" t="s">
        <v>190</v>
      </c>
      <c r="F81" s="1" t="s">
        <v>261</v>
      </c>
      <c r="G81" s="2">
        <f t="shared" si="36"/>
        <v>0.49851190476190477</v>
      </c>
      <c r="H81" s="2">
        <f t="shared" si="37"/>
        <v>0.51785714285714279</v>
      </c>
      <c r="I81" s="2">
        <f t="shared" si="38"/>
        <v>0.47916666666666663</v>
      </c>
      <c r="J81" s="2">
        <f t="shared" si="39"/>
        <v>0.74404761904761907</v>
      </c>
      <c r="K81" s="2">
        <f t="shared" si="40"/>
        <v>0.8214285714285714</v>
      </c>
      <c r="L81" s="2">
        <f t="shared" si="41"/>
        <v>0.8214285714285714</v>
      </c>
      <c r="M81" s="2">
        <v>1</v>
      </c>
      <c r="N81" s="2">
        <v>1</v>
      </c>
      <c r="O81" s="2">
        <f t="shared" si="42"/>
        <v>0.75</v>
      </c>
      <c r="P81" s="2">
        <v>0.25</v>
      </c>
      <c r="Q81" s="2">
        <v>0.5</v>
      </c>
      <c r="R81" s="2">
        <f t="shared" si="43"/>
        <v>0</v>
      </c>
      <c r="S81" s="2">
        <v>0</v>
      </c>
      <c r="T81" s="2">
        <v>0</v>
      </c>
      <c r="U81" s="2">
        <v>1</v>
      </c>
      <c r="V81" s="2">
        <v>1</v>
      </c>
      <c r="W81" s="2">
        <v>1</v>
      </c>
      <c r="X81" s="2">
        <f t="shared" si="44"/>
        <v>0.66666666666666663</v>
      </c>
      <c r="Y81" s="2">
        <f t="shared" si="45"/>
        <v>0.66666666666666663</v>
      </c>
      <c r="Z81" s="2">
        <f t="shared" si="46"/>
        <v>1</v>
      </c>
      <c r="AA81" s="2">
        <v>0.25</v>
      </c>
      <c r="AB81" s="2">
        <v>0.75</v>
      </c>
      <c r="AC81" s="2">
        <f t="shared" si="47"/>
        <v>1</v>
      </c>
      <c r="AD81" s="2">
        <v>0.5</v>
      </c>
      <c r="AE81" s="2">
        <v>0.5</v>
      </c>
      <c r="AF81" s="2">
        <f t="shared" si="48"/>
        <v>0</v>
      </c>
      <c r="AG81" s="2">
        <v>0</v>
      </c>
      <c r="AH81" s="2">
        <v>0</v>
      </c>
      <c r="AI81" s="2">
        <f t="shared" si="49"/>
        <v>0.625</v>
      </c>
      <c r="AJ81" s="2">
        <f t="shared" si="50"/>
        <v>0.5</v>
      </c>
      <c r="AK81" s="2">
        <f t="shared" si="51"/>
        <v>0.5</v>
      </c>
      <c r="AL81" s="2">
        <f t="shared" si="52"/>
        <v>1</v>
      </c>
      <c r="AM81" s="2">
        <v>0.5</v>
      </c>
      <c r="AN81" s="2">
        <v>0.5</v>
      </c>
      <c r="AO81" s="2">
        <v>0</v>
      </c>
      <c r="AP81" s="2">
        <f t="shared" si="53"/>
        <v>0.75</v>
      </c>
      <c r="AQ81" s="2">
        <f t="shared" si="54"/>
        <v>0.75</v>
      </c>
      <c r="AR81" s="2">
        <v>0</v>
      </c>
      <c r="AS81" s="2">
        <v>1</v>
      </c>
      <c r="AT81" s="2">
        <v>1</v>
      </c>
      <c r="AU81" s="2">
        <v>1</v>
      </c>
      <c r="AV81" s="2">
        <f t="shared" si="55"/>
        <v>0</v>
      </c>
      <c r="AW81" s="2">
        <f t="shared" si="56"/>
        <v>0</v>
      </c>
      <c r="AX81" s="2">
        <f t="shared" si="57"/>
        <v>0</v>
      </c>
      <c r="AY81" s="2">
        <v>0</v>
      </c>
      <c r="AZ81" s="2">
        <v>0</v>
      </c>
      <c r="BA81" s="2">
        <v>0</v>
      </c>
      <c r="BB81" s="2">
        <f t="shared" si="58"/>
        <v>0</v>
      </c>
      <c r="BC81" s="2">
        <f t="shared" si="59"/>
        <v>0</v>
      </c>
      <c r="BD81" s="2">
        <v>0</v>
      </c>
      <c r="BE81" s="2">
        <v>0</v>
      </c>
      <c r="BF81" s="2">
        <v>0</v>
      </c>
      <c r="BG81" s="2">
        <f t="shared" si="60"/>
        <v>0.625</v>
      </c>
      <c r="BH81" s="2">
        <f t="shared" si="61"/>
        <v>0.75</v>
      </c>
      <c r="BI81" s="2">
        <f t="shared" si="62"/>
        <v>0.66666666666666663</v>
      </c>
      <c r="BJ81" s="2">
        <v>0</v>
      </c>
      <c r="BK81" s="2">
        <v>1</v>
      </c>
      <c r="BL81" s="2">
        <v>1</v>
      </c>
      <c r="BM81" s="2">
        <v>1</v>
      </c>
      <c r="BN81" s="2">
        <v>0</v>
      </c>
      <c r="BO81" s="2">
        <v>1</v>
      </c>
      <c r="BP81" s="2">
        <f t="shared" si="63"/>
        <v>0.83333333333333337</v>
      </c>
      <c r="BQ81" s="2">
        <v>1</v>
      </c>
      <c r="BR81" s="2">
        <v>1</v>
      </c>
      <c r="BS81" s="2">
        <v>1</v>
      </c>
      <c r="BT81" s="2">
        <v>1</v>
      </c>
      <c r="BU81" s="2">
        <v>0</v>
      </c>
      <c r="BV81" s="2">
        <v>1</v>
      </c>
      <c r="BW81" s="2">
        <f t="shared" si="64"/>
        <v>0.5</v>
      </c>
      <c r="BX81" s="2">
        <f t="shared" si="65"/>
        <v>1</v>
      </c>
      <c r="BY81" s="2">
        <v>1</v>
      </c>
      <c r="BZ81" s="2">
        <v>1</v>
      </c>
      <c r="CA81" s="2">
        <v>1</v>
      </c>
      <c r="CB81" s="2">
        <v>1</v>
      </c>
      <c r="CC81" s="2">
        <f t="shared" si="66"/>
        <v>0</v>
      </c>
      <c r="CD81" s="2">
        <f t="shared" si="67"/>
        <v>0</v>
      </c>
      <c r="CE81" s="2">
        <v>0</v>
      </c>
      <c r="CF81" s="2">
        <v>0</v>
      </c>
      <c r="CG81" s="2">
        <f t="shared" si="68"/>
        <v>0</v>
      </c>
      <c r="CH81" s="2">
        <v>0</v>
      </c>
      <c r="CI81" s="2">
        <v>0</v>
      </c>
      <c r="CJ81" s="2">
        <v>0</v>
      </c>
      <c r="CK81" s="2">
        <v>0</v>
      </c>
    </row>
    <row r="82" spans="1:89" x14ac:dyDescent="0.2">
      <c r="A82" s="1">
        <v>226</v>
      </c>
      <c r="B82" s="1" t="s">
        <v>446</v>
      </c>
      <c r="C82" s="1" t="s">
        <v>422</v>
      </c>
      <c r="D82" s="1" t="s">
        <v>238</v>
      </c>
      <c r="E82" s="1" t="s">
        <v>190</v>
      </c>
      <c r="F82" s="1" t="s">
        <v>190</v>
      </c>
      <c r="G82" s="2">
        <f t="shared" si="36"/>
        <v>0.49702380952380948</v>
      </c>
      <c r="H82" s="2">
        <f t="shared" si="37"/>
        <v>0.45238095238095238</v>
      </c>
      <c r="I82" s="2">
        <f t="shared" si="38"/>
        <v>0.54166666666666674</v>
      </c>
      <c r="J82" s="2">
        <f t="shared" si="39"/>
        <v>0.61309523809523814</v>
      </c>
      <c r="K82" s="2">
        <f t="shared" si="40"/>
        <v>0.6428571428571429</v>
      </c>
      <c r="L82" s="2">
        <f t="shared" si="41"/>
        <v>0.6428571428571429</v>
      </c>
      <c r="M82" s="2">
        <v>1</v>
      </c>
      <c r="N82" s="2">
        <v>1</v>
      </c>
      <c r="O82" s="2">
        <f t="shared" si="42"/>
        <v>0.75</v>
      </c>
      <c r="P82" s="2">
        <v>0.25</v>
      </c>
      <c r="Q82" s="2">
        <v>0.5</v>
      </c>
      <c r="R82" s="2">
        <f t="shared" si="43"/>
        <v>0.75</v>
      </c>
      <c r="S82" s="2">
        <v>0.25</v>
      </c>
      <c r="T82" s="2">
        <v>0.5</v>
      </c>
      <c r="U82" s="2">
        <v>0</v>
      </c>
      <c r="V82" s="2">
        <v>0</v>
      </c>
      <c r="W82" s="2">
        <v>1</v>
      </c>
      <c r="X82" s="2">
        <f t="shared" si="44"/>
        <v>0.58333333333333337</v>
      </c>
      <c r="Y82" s="2">
        <f t="shared" si="45"/>
        <v>0.58333333333333337</v>
      </c>
      <c r="Z82" s="2">
        <f t="shared" si="46"/>
        <v>0.75</v>
      </c>
      <c r="AA82" s="2">
        <v>0.25</v>
      </c>
      <c r="AB82" s="2">
        <v>0.5</v>
      </c>
      <c r="AC82" s="2">
        <f t="shared" si="47"/>
        <v>1</v>
      </c>
      <c r="AD82" s="2">
        <v>0.5</v>
      </c>
      <c r="AE82" s="2">
        <v>0.5</v>
      </c>
      <c r="AF82" s="2">
        <f t="shared" si="48"/>
        <v>0</v>
      </c>
      <c r="AG82" s="2">
        <v>0</v>
      </c>
      <c r="AH82" s="2">
        <v>0</v>
      </c>
      <c r="AI82" s="2">
        <f t="shared" si="49"/>
        <v>0.375</v>
      </c>
      <c r="AJ82" s="2">
        <f t="shared" si="50"/>
        <v>0</v>
      </c>
      <c r="AK82" s="2">
        <f t="shared" si="51"/>
        <v>0</v>
      </c>
      <c r="AL82" s="2">
        <f t="shared" si="52"/>
        <v>0</v>
      </c>
      <c r="AM82" s="2">
        <v>0</v>
      </c>
      <c r="AN82" s="2">
        <v>0</v>
      </c>
      <c r="AO82" s="2">
        <v>0</v>
      </c>
      <c r="AP82" s="2">
        <f t="shared" si="53"/>
        <v>0.75</v>
      </c>
      <c r="AQ82" s="2">
        <f t="shared" si="54"/>
        <v>0.75</v>
      </c>
      <c r="AR82" s="2">
        <v>1</v>
      </c>
      <c r="AS82" s="2">
        <v>0</v>
      </c>
      <c r="AT82" s="2">
        <v>1</v>
      </c>
      <c r="AU82" s="2">
        <v>1</v>
      </c>
      <c r="AV82" s="2">
        <f t="shared" si="55"/>
        <v>0.66666666666666663</v>
      </c>
      <c r="AW82" s="2">
        <f t="shared" si="56"/>
        <v>1</v>
      </c>
      <c r="AX82" s="2">
        <f t="shared" si="57"/>
        <v>1</v>
      </c>
      <c r="AY82" s="2">
        <v>1</v>
      </c>
      <c r="AZ82" s="2">
        <v>1</v>
      </c>
      <c r="BA82" s="2">
        <v>1</v>
      </c>
      <c r="BB82" s="2">
        <f t="shared" si="58"/>
        <v>0.33333333333333331</v>
      </c>
      <c r="BC82" s="2">
        <f t="shared" si="59"/>
        <v>0.33333333333333331</v>
      </c>
      <c r="BD82" s="2">
        <v>0</v>
      </c>
      <c r="BE82" s="2">
        <v>0</v>
      </c>
      <c r="BF82" s="2">
        <v>1</v>
      </c>
      <c r="BG82" s="2">
        <f t="shared" si="60"/>
        <v>0.33333333333333331</v>
      </c>
      <c r="BH82" s="2">
        <f t="shared" si="61"/>
        <v>0.16666666666666666</v>
      </c>
      <c r="BI82" s="2">
        <f t="shared" si="62"/>
        <v>0.16666666666666666</v>
      </c>
      <c r="BJ82" s="2">
        <v>1</v>
      </c>
      <c r="BK82" s="2">
        <v>0</v>
      </c>
      <c r="BL82" s="2">
        <v>0</v>
      </c>
      <c r="BM82" s="2">
        <v>0</v>
      </c>
      <c r="BN82" s="2">
        <v>0</v>
      </c>
      <c r="BO82" s="2">
        <v>0</v>
      </c>
      <c r="BP82" s="2">
        <f t="shared" si="63"/>
        <v>0.16666666666666666</v>
      </c>
      <c r="BQ82" s="2">
        <v>0</v>
      </c>
      <c r="BR82" s="2">
        <v>0</v>
      </c>
      <c r="BS82" s="2">
        <v>1</v>
      </c>
      <c r="BT82" s="2">
        <v>0</v>
      </c>
      <c r="BU82" s="2">
        <v>0</v>
      </c>
      <c r="BV82" s="2">
        <v>0</v>
      </c>
      <c r="BW82" s="2">
        <f t="shared" si="64"/>
        <v>0.5</v>
      </c>
      <c r="BX82" s="2">
        <f t="shared" si="65"/>
        <v>0.75</v>
      </c>
      <c r="BY82" s="2">
        <v>1</v>
      </c>
      <c r="BZ82" s="2">
        <v>1</v>
      </c>
      <c r="CA82" s="2">
        <v>0</v>
      </c>
      <c r="CB82" s="2">
        <v>1</v>
      </c>
      <c r="CC82" s="2">
        <f t="shared" si="66"/>
        <v>0.25</v>
      </c>
      <c r="CD82" s="2">
        <f t="shared" si="67"/>
        <v>1</v>
      </c>
      <c r="CE82" s="2">
        <v>0.5</v>
      </c>
      <c r="CF82" s="2">
        <v>0.5</v>
      </c>
      <c r="CG82" s="2">
        <f t="shared" si="68"/>
        <v>0</v>
      </c>
      <c r="CH82" s="2">
        <v>0</v>
      </c>
      <c r="CI82" s="2">
        <v>0</v>
      </c>
      <c r="CJ82" s="2">
        <v>0</v>
      </c>
      <c r="CK82" s="2">
        <v>0</v>
      </c>
    </row>
    <row r="83" spans="1:89" x14ac:dyDescent="0.2">
      <c r="A83" s="1">
        <v>214</v>
      </c>
      <c r="B83" s="1" t="s">
        <v>436</v>
      </c>
      <c r="C83" s="1" t="s">
        <v>422</v>
      </c>
      <c r="D83" s="1" t="s">
        <v>215</v>
      </c>
      <c r="E83" s="1" t="s">
        <v>190</v>
      </c>
      <c r="F83" s="1" t="s">
        <v>190</v>
      </c>
      <c r="G83" s="2">
        <f t="shared" si="36"/>
        <v>0.49181547619047616</v>
      </c>
      <c r="H83" s="2">
        <f t="shared" si="37"/>
        <v>0.36904761904761901</v>
      </c>
      <c r="I83" s="2">
        <f t="shared" si="38"/>
        <v>0.61458333333333337</v>
      </c>
      <c r="J83" s="2">
        <f t="shared" si="39"/>
        <v>0.61309523809523814</v>
      </c>
      <c r="K83" s="2">
        <f t="shared" si="40"/>
        <v>0.6428571428571429</v>
      </c>
      <c r="L83" s="2">
        <f t="shared" si="41"/>
        <v>0.6428571428571429</v>
      </c>
      <c r="M83" s="2">
        <v>1</v>
      </c>
      <c r="N83" s="2">
        <v>0</v>
      </c>
      <c r="O83" s="2">
        <f t="shared" si="42"/>
        <v>0.75</v>
      </c>
      <c r="P83" s="2">
        <v>0.25</v>
      </c>
      <c r="Q83" s="2">
        <v>0.5</v>
      </c>
      <c r="R83" s="2">
        <f t="shared" si="43"/>
        <v>0.75</v>
      </c>
      <c r="S83" s="2">
        <v>0.25</v>
      </c>
      <c r="T83" s="2">
        <v>0.5</v>
      </c>
      <c r="U83" s="2">
        <v>1</v>
      </c>
      <c r="V83" s="2">
        <v>0</v>
      </c>
      <c r="W83" s="2">
        <v>1</v>
      </c>
      <c r="X83" s="2">
        <f t="shared" si="44"/>
        <v>0.58333333333333337</v>
      </c>
      <c r="Y83" s="2">
        <f t="shared" si="45"/>
        <v>0.58333333333333337</v>
      </c>
      <c r="Z83" s="2">
        <f t="shared" si="46"/>
        <v>0.75</v>
      </c>
      <c r="AA83" s="2">
        <v>0.25</v>
      </c>
      <c r="AB83" s="2">
        <v>0.5</v>
      </c>
      <c r="AC83" s="2">
        <f t="shared" si="47"/>
        <v>0</v>
      </c>
      <c r="AD83" s="2">
        <v>0</v>
      </c>
      <c r="AE83" s="2">
        <v>0</v>
      </c>
      <c r="AF83" s="2">
        <f t="shared" si="48"/>
        <v>1</v>
      </c>
      <c r="AG83" s="2">
        <v>0.5</v>
      </c>
      <c r="AH83" s="2">
        <v>0.5</v>
      </c>
      <c r="AI83" s="2">
        <f t="shared" si="49"/>
        <v>0.75</v>
      </c>
      <c r="AJ83" s="2">
        <f t="shared" si="50"/>
        <v>0.5</v>
      </c>
      <c r="AK83" s="2">
        <f t="shared" si="51"/>
        <v>0.5</v>
      </c>
      <c r="AL83" s="2">
        <f t="shared" si="52"/>
        <v>1</v>
      </c>
      <c r="AM83" s="2">
        <v>0.5</v>
      </c>
      <c r="AN83" s="2">
        <v>0.5</v>
      </c>
      <c r="AO83" s="2">
        <v>0</v>
      </c>
      <c r="AP83" s="2">
        <f t="shared" si="53"/>
        <v>1</v>
      </c>
      <c r="AQ83" s="2">
        <f t="shared" si="54"/>
        <v>1</v>
      </c>
      <c r="AR83" s="2">
        <v>1</v>
      </c>
      <c r="AS83" s="2">
        <v>1</v>
      </c>
      <c r="AT83" s="2">
        <v>1</v>
      </c>
      <c r="AU83" s="2">
        <v>1</v>
      </c>
      <c r="AV83" s="2">
        <f t="shared" si="55"/>
        <v>0</v>
      </c>
      <c r="AW83" s="2">
        <f t="shared" si="56"/>
        <v>0</v>
      </c>
      <c r="AX83" s="2">
        <f t="shared" si="57"/>
        <v>0</v>
      </c>
      <c r="AY83" s="2">
        <v>0</v>
      </c>
      <c r="AZ83" s="2">
        <v>0</v>
      </c>
      <c r="BA83" s="2">
        <v>0</v>
      </c>
      <c r="BB83" s="2">
        <f t="shared" si="58"/>
        <v>0</v>
      </c>
      <c r="BC83" s="2">
        <f t="shared" si="59"/>
        <v>0</v>
      </c>
      <c r="BD83" s="2">
        <v>0</v>
      </c>
      <c r="BE83" s="2">
        <v>0</v>
      </c>
      <c r="BF83" s="2">
        <v>0</v>
      </c>
      <c r="BG83" s="2">
        <f t="shared" si="60"/>
        <v>0.60416666666666663</v>
      </c>
      <c r="BH83" s="2">
        <f t="shared" si="61"/>
        <v>0.33333333333333331</v>
      </c>
      <c r="BI83" s="2">
        <f t="shared" si="62"/>
        <v>0.33333333333333331</v>
      </c>
      <c r="BJ83" s="2">
        <v>0</v>
      </c>
      <c r="BK83" s="2">
        <v>0</v>
      </c>
      <c r="BL83" s="2">
        <v>1</v>
      </c>
      <c r="BM83" s="2">
        <v>0</v>
      </c>
      <c r="BN83" s="2">
        <v>0</v>
      </c>
      <c r="BO83" s="2">
        <v>1</v>
      </c>
      <c r="BP83" s="2">
        <f t="shared" si="63"/>
        <v>0.33333333333333331</v>
      </c>
      <c r="BQ83" s="2">
        <v>0</v>
      </c>
      <c r="BR83" s="2">
        <v>0</v>
      </c>
      <c r="BS83" s="2">
        <v>1</v>
      </c>
      <c r="BT83" s="2">
        <v>1</v>
      </c>
      <c r="BU83" s="2">
        <v>0</v>
      </c>
      <c r="BV83" s="2">
        <v>0</v>
      </c>
      <c r="BW83" s="2">
        <f t="shared" si="64"/>
        <v>0.875</v>
      </c>
      <c r="BX83" s="2">
        <f t="shared" si="65"/>
        <v>1</v>
      </c>
      <c r="BY83" s="2">
        <v>1</v>
      </c>
      <c r="BZ83" s="2">
        <v>1</v>
      </c>
      <c r="CA83" s="2">
        <v>1</v>
      </c>
      <c r="CB83" s="2">
        <v>1</v>
      </c>
      <c r="CC83" s="2">
        <f t="shared" si="66"/>
        <v>0.75</v>
      </c>
      <c r="CD83" s="2">
        <f t="shared" si="67"/>
        <v>1</v>
      </c>
      <c r="CE83" s="2">
        <v>0.5</v>
      </c>
      <c r="CF83" s="2">
        <v>0.5</v>
      </c>
      <c r="CG83" s="2">
        <f t="shared" si="68"/>
        <v>1</v>
      </c>
      <c r="CH83" s="2">
        <v>0.5</v>
      </c>
      <c r="CI83" s="2">
        <v>0.5</v>
      </c>
      <c r="CJ83" s="2">
        <v>1</v>
      </c>
      <c r="CK83" s="2">
        <v>0</v>
      </c>
    </row>
    <row r="84" spans="1:89" x14ac:dyDescent="0.2">
      <c r="A84" s="1">
        <v>132</v>
      </c>
      <c r="B84" s="1" t="s">
        <v>355</v>
      </c>
      <c r="C84" s="1" t="s">
        <v>349</v>
      </c>
      <c r="D84" s="1" t="s">
        <v>203</v>
      </c>
      <c r="E84" s="1" t="s">
        <v>190</v>
      </c>
      <c r="F84" s="1" t="s">
        <v>190</v>
      </c>
      <c r="G84" s="2">
        <f t="shared" si="36"/>
        <v>0.49032738095238093</v>
      </c>
      <c r="H84" s="2">
        <f t="shared" si="37"/>
        <v>0.3035714285714286</v>
      </c>
      <c r="I84" s="2">
        <f t="shared" si="38"/>
        <v>0.67708333333333326</v>
      </c>
      <c r="J84" s="2">
        <f t="shared" si="39"/>
        <v>0.52380952380952384</v>
      </c>
      <c r="K84" s="2">
        <f t="shared" si="40"/>
        <v>0.7142857142857143</v>
      </c>
      <c r="L84" s="2">
        <f t="shared" si="41"/>
        <v>0.7142857142857143</v>
      </c>
      <c r="M84" s="2">
        <v>1</v>
      </c>
      <c r="N84" s="2">
        <v>1</v>
      </c>
      <c r="O84" s="2">
        <f t="shared" si="42"/>
        <v>1</v>
      </c>
      <c r="P84" s="2">
        <v>0.25</v>
      </c>
      <c r="Q84" s="2">
        <v>0.75</v>
      </c>
      <c r="R84" s="2">
        <f t="shared" si="43"/>
        <v>1</v>
      </c>
      <c r="S84" s="2">
        <v>0.25</v>
      </c>
      <c r="T84" s="2">
        <v>0.75</v>
      </c>
      <c r="U84" s="2">
        <v>0</v>
      </c>
      <c r="V84" s="2">
        <v>0</v>
      </c>
      <c r="W84" s="2">
        <v>1</v>
      </c>
      <c r="X84" s="2">
        <f t="shared" si="44"/>
        <v>0.33333333333333331</v>
      </c>
      <c r="Y84" s="2">
        <f t="shared" si="45"/>
        <v>0.33333333333333331</v>
      </c>
      <c r="Z84" s="2">
        <f t="shared" si="46"/>
        <v>0</v>
      </c>
      <c r="AA84" s="2">
        <v>0</v>
      </c>
      <c r="AB84" s="2">
        <v>0</v>
      </c>
      <c r="AC84" s="2">
        <f t="shared" si="47"/>
        <v>1</v>
      </c>
      <c r="AD84" s="2">
        <v>0.5</v>
      </c>
      <c r="AE84" s="2">
        <v>0.5</v>
      </c>
      <c r="AF84" s="2">
        <f t="shared" si="48"/>
        <v>0</v>
      </c>
      <c r="AG84" s="2">
        <v>0</v>
      </c>
      <c r="AH84" s="2">
        <v>0</v>
      </c>
      <c r="AI84" s="2">
        <f t="shared" si="49"/>
        <v>0.25</v>
      </c>
      <c r="AJ84" s="2">
        <f t="shared" si="50"/>
        <v>0</v>
      </c>
      <c r="AK84" s="2">
        <f t="shared" si="51"/>
        <v>0</v>
      </c>
      <c r="AL84" s="2">
        <f t="shared" si="52"/>
        <v>0</v>
      </c>
      <c r="AM84" s="2">
        <v>0</v>
      </c>
      <c r="AN84" s="2">
        <v>0</v>
      </c>
      <c r="AO84" s="2">
        <v>0</v>
      </c>
      <c r="AP84" s="2">
        <f t="shared" si="53"/>
        <v>0.5</v>
      </c>
      <c r="AQ84" s="2">
        <f t="shared" si="54"/>
        <v>0.5</v>
      </c>
      <c r="AR84" s="2">
        <v>1</v>
      </c>
      <c r="AS84" s="2">
        <v>0</v>
      </c>
      <c r="AT84" s="2">
        <v>1</v>
      </c>
      <c r="AU84" s="2">
        <v>0</v>
      </c>
      <c r="AV84" s="2">
        <f t="shared" si="55"/>
        <v>0.5</v>
      </c>
      <c r="AW84" s="2">
        <f t="shared" si="56"/>
        <v>0</v>
      </c>
      <c r="AX84" s="2">
        <f t="shared" si="57"/>
        <v>0</v>
      </c>
      <c r="AY84" s="2">
        <v>0</v>
      </c>
      <c r="AZ84" s="2">
        <v>0</v>
      </c>
      <c r="BA84" s="2">
        <v>0</v>
      </c>
      <c r="BB84" s="2">
        <f t="shared" si="58"/>
        <v>1</v>
      </c>
      <c r="BC84" s="2">
        <f t="shared" si="59"/>
        <v>1</v>
      </c>
      <c r="BD84" s="2">
        <v>1</v>
      </c>
      <c r="BE84" s="2">
        <v>1</v>
      </c>
      <c r="BF84" s="2">
        <v>1</v>
      </c>
      <c r="BG84" s="2">
        <f t="shared" si="60"/>
        <v>0.6875</v>
      </c>
      <c r="BH84" s="2">
        <f t="shared" si="61"/>
        <v>0.5</v>
      </c>
      <c r="BI84" s="2">
        <f t="shared" si="62"/>
        <v>0.5</v>
      </c>
      <c r="BJ84" s="2">
        <v>1</v>
      </c>
      <c r="BK84" s="2">
        <v>1</v>
      </c>
      <c r="BL84" s="2">
        <v>1</v>
      </c>
      <c r="BM84" s="2">
        <v>0</v>
      </c>
      <c r="BN84" s="2">
        <v>0</v>
      </c>
      <c r="BO84" s="2">
        <v>0</v>
      </c>
      <c r="BP84" s="2">
        <f t="shared" si="63"/>
        <v>0.5</v>
      </c>
      <c r="BQ84" s="2">
        <v>0</v>
      </c>
      <c r="BR84" s="2">
        <v>1</v>
      </c>
      <c r="BS84" s="2">
        <v>1</v>
      </c>
      <c r="BT84" s="2">
        <v>1</v>
      </c>
      <c r="BU84" s="2">
        <v>0</v>
      </c>
      <c r="BV84" s="2">
        <v>0</v>
      </c>
      <c r="BW84" s="2">
        <f t="shared" si="64"/>
        <v>0.875</v>
      </c>
      <c r="BX84" s="2">
        <f t="shared" si="65"/>
        <v>1</v>
      </c>
      <c r="BY84" s="2">
        <v>1</v>
      </c>
      <c r="BZ84" s="2">
        <v>1</v>
      </c>
      <c r="CA84" s="2">
        <v>1</v>
      </c>
      <c r="CB84" s="2">
        <v>1</v>
      </c>
      <c r="CC84" s="2">
        <f t="shared" si="66"/>
        <v>0.75</v>
      </c>
      <c r="CD84" s="2">
        <f t="shared" si="67"/>
        <v>1</v>
      </c>
      <c r="CE84" s="2">
        <v>0.5</v>
      </c>
      <c r="CF84" s="2">
        <v>0.5</v>
      </c>
      <c r="CG84" s="2">
        <f t="shared" si="68"/>
        <v>1</v>
      </c>
      <c r="CH84" s="2">
        <v>0.5</v>
      </c>
      <c r="CI84" s="2">
        <v>0.5</v>
      </c>
      <c r="CJ84" s="2">
        <v>0</v>
      </c>
      <c r="CK84" s="2">
        <v>1</v>
      </c>
    </row>
    <row r="85" spans="1:89" x14ac:dyDescent="0.2">
      <c r="A85" s="1">
        <v>223</v>
      </c>
      <c r="B85" s="1" t="s">
        <v>444</v>
      </c>
      <c r="C85" s="1" t="s">
        <v>422</v>
      </c>
      <c r="D85" s="1" t="s">
        <v>233</v>
      </c>
      <c r="E85" s="1" t="s">
        <v>190</v>
      </c>
      <c r="F85" s="1" t="s">
        <v>190</v>
      </c>
      <c r="G85" s="2">
        <f t="shared" si="36"/>
        <v>0.48809523809523808</v>
      </c>
      <c r="H85" s="2">
        <f t="shared" si="37"/>
        <v>0.26785714285714285</v>
      </c>
      <c r="I85" s="2">
        <f t="shared" si="38"/>
        <v>0.70833333333333337</v>
      </c>
      <c r="J85" s="2">
        <f t="shared" si="39"/>
        <v>0.7857142857142857</v>
      </c>
      <c r="K85" s="2">
        <f t="shared" si="40"/>
        <v>0.5714285714285714</v>
      </c>
      <c r="L85" s="2">
        <f t="shared" si="41"/>
        <v>0.5714285714285714</v>
      </c>
      <c r="M85" s="2">
        <v>1</v>
      </c>
      <c r="N85" s="2">
        <v>0</v>
      </c>
      <c r="O85" s="2">
        <f t="shared" si="42"/>
        <v>1</v>
      </c>
      <c r="P85" s="2">
        <v>0.25</v>
      </c>
      <c r="Q85" s="2">
        <v>0.75</v>
      </c>
      <c r="R85" s="2">
        <f t="shared" si="43"/>
        <v>0</v>
      </c>
      <c r="S85" s="2">
        <v>0</v>
      </c>
      <c r="T85" s="2">
        <v>0</v>
      </c>
      <c r="U85" s="2">
        <v>1</v>
      </c>
      <c r="V85" s="2">
        <v>0</v>
      </c>
      <c r="W85" s="2">
        <v>1</v>
      </c>
      <c r="X85" s="2">
        <f t="shared" si="44"/>
        <v>1</v>
      </c>
      <c r="Y85" s="2">
        <f t="shared" si="45"/>
        <v>1</v>
      </c>
      <c r="Z85" s="2">
        <f t="shared" si="46"/>
        <v>1</v>
      </c>
      <c r="AA85" s="2">
        <v>0.25</v>
      </c>
      <c r="AB85" s="2">
        <v>0.75</v>
      </c>
      <c r="AC85" s="2">
        <f t="shared" si="47"/>
        <v>1</v>
      </c>
      <c r="AD85" s="2">
        <v>0.5</v>
      </c>
      <c r="AE85" s="2">
        <v>0.5</v>
      </c>
      <c r="AF85" s="2">
        <f t="shared" si="48"/>
        <v>1</v>
      </c>
      <c r="AG85" s="2">
        <v>0.5</v>
      </c>
      <c r="AH85" s="2">
        <v>0.5</v>
      </c>
      <c r="AI85" s="2">
        <f t="shared" si="49"/>
        <v>0.375</v>
      </c>
      <c r="AJ85" s="2">
        <f t="shared" si="50"/>
        <v>0</v>
      </c>
      <c r="AK85" s="2">
        <f t="shared" si="51"/>
        <v>0</v>
      </c>
      <c r="AL85" s="2">
        <f t="shared" si="52"/>
        <v>0</v>
      </c>
      <c r="AM85" s="2">
        <v>0</v>
      </c>
      <c r="AN85" s="2">
        <v>0</v>
      </c>
      <c r="AO85" s="2">
        <v>0</v>
      </c>
      <c r="AP85" s="2">
        <f t="shared" si="53"/>
        <v>0.75</v>
      </c>
      <c r="AQ85" s="2">
        <f t="shared" si="54"/>
        <v>0.75</v>
      </c>
      <c r="AR85" s="2">
        <v>1</v>
      </c>
      <c r="AS85" s="2">
        <v>0</v>
      </c>
      <c r="AT85" s="2">
        <v>1</v>
      </c>
      <c r="AU85" s="2">
        <v>1</v>
      </c>
      <c r="AV85" s="2">
        <f t="shared" si="55"/>
        <v>0.16666666666666666</v>
      </c>
      <c r="AW85" s="2">
        <f t="shared" si="56"/>
        <v>0</v>
      </c>
      <c r="AX85" s="2">
        <f t="shared" si="57"/>
        <v>0</v>
      </c>
      <c r="AY85" s="2">
        <v>0</v>
      </c>
      <c r="AZ85" s="2">
        <v>0</v>
      </c>
      <c r="BA85" s="2">
        <v>0</v>
      </c>
      <c r="BB85" s="2">
        <f t="shared" si="58"/>
        <v>0.33333333333333331</v>
      </c>
      <c r="BC85" s="2">
        <f t="shared" si="59"/>
        <v>0.33333333333333331</v>
      </c>
      <c r="BD85" s="2">
        <v>0</v>
      </c>
      <c r="BE85" s="2">
        <v>0</v>
      </c>
      <c r="BF85" s="2">
        <v>1</v>
      </c>
      <c r="BG85" s="2">
        <f t="shared" si="60"/>
        <v>0.625</v>
      </c>
      <c r="BH85" s="2">
        <f t="shared" si="61"/>
        <v>0.5</v>
      </c>
      <c r="BI85" s="2">
        <f t="shared" si="62"/>
        <v>0.66666666666666663</v>
      </c>
      <c r="BJ85" s="2">
        <v>1</v>
      </c>
      <c r="BK85" s="2">
        <v>1</v>
      </c>
      <c r="BL85" s="2">
        <v>1</v>
      </c>
      <c r="BM85" s="2">
        <v>1</v>
      </c>
      <c r="BN85" s="2">
        <v>0</v>
      </c>
      <c r="BO85" s="2">
        <v>0</v>
      </c>
      <c r="BP85" s="2">
        <f t="shared" si="63"/>
        <v>0.33333333333333331</v>
      </c>
      <c r="BQ85" s="2">
        <v>0</v>
      </c>
      <c r="BR85" s="2">
        <v>0</v>
      </c>
      <c r="BS85" s="2">
        <v>1</v>
      </c>
      <c r="BT85" s="2">
        <v>1</v>
      </c>
      <c r="BU85" s="2">
        <v>0</v>
      </c>
      <c r="BV85" s="2">
        <v>0</v>
      </c>
      <c r="BW85" s="2">
        <f t="shared" si="64"/>
        <v>0.75</v>
      </c>
      <c r="BX85" s="2">
        <f t="shared" si="65"/>
        <v>0.75</v>
      </c>
      <c r="BY85" s="2">
        <v>0</v>
      </c>
      <c r="BZ85" s="2">
        <v>1</v>
      </c>
      <c r="CA85" s="2">
        <v>1</v>
      </c>
      <c r="CB85" s="2">
        <v>1</v>
      </c>
      <c r="CC85" s="2">
        <f t="shared" si="66"/>
        <v>0.75</v>
      </c>
      <c r="CD85" s="2">
        <f t="shared" si="67"/>
        <v>1</v>
      </c>
      <c r="CE85" s="2">
        <v>0.5</v>
      </c>
      <c r="CF85" s="2">
        <v>0.5</v>
      </c>
      <c r="CG85" s="2">
        <f t="shared" si="68"/>
        <v>0</v>
      </c>
      <c r="CH85" s="2">
        <v>0</v>
      </c>
      <c r="CI85" s="2">
        <v>0</v>
      </c>
      <c r="CJ85" s="2">
        <v>1</v>
      </c>
      <c r="CK85" s="2">
        <v>1</v>
      </c>
    </row>
    <row r="86" spans="1:89" x14ac:dyDescent="0.2">
      <c r="A86" s="1">
        <v>157</v>
      </c>
      <c r="B86" s="1" t="s">
        <v>378</v>
      </c>
      <c r="C86" s="1" t="s">
        <v>349</v>
      </c>
      <c r="D86" s="1" t="s">
        <v>249</v>
      </c>
      <c r="E86" s="1" t="s">
        <v>190</v>
      </c>
      <c r="F86" s="1" t="s">
        <v>379</v>
      </c>
      <c r="G86" s="2">
        <f t="shared" si="36"/>
        <v>0.48586309523809523</v>
      </c>
      <c r="H86" s="2">
        <f t="shared" si="37"/>
        <v>0.27380952380952384</v>
      </c>
      <c r="I86" s="2">
        <f t="shared" si="38"/>
        <v>0.69791666666666663</v>
      </c>
      <c r="J86" s="2">
        <f t="shared" si="39"/>
        <v>0.7142857142857143</v>
      </c>
      <c r="K86" s="2">
        <f t="shared" si="40"/>
        <v>0.42857142857142855</v>
      </c>
      <c r="L86" s="2">
        <f t="shared" si="41"/>
        <v>0.42857142857142855</v>
      </c>
      <c r="M86" s="2">
        <v>1</v>
      </c>
      <c r="N86" s="2">
        <v>0</v>
      </c>
      <c r="O86" s="2">
        <f t="shared" si="42"/>
        <v>1</v>
      </c>
      <c r="P86" s="2">
        <v>0.25</v>
      </c>
      <c r="Q86" s="2">
        <v>0.75</v>
      </c>
      <c r="R86" s="2">
        <f t="shared" si="43"/>
        <v>0</v>
      </c>
      <c r="S86" s="2">
        <v>0</v>
      </c>
      <c r="T86" s="2">
        <v>0</v>
      </c>
      <c r="U86" s="2">
        <v>0</v>
      </c>
      <c r="V86" s="2">
        <v>0</v>
      </c>
      <c r="W86" s="2">
        <v>1</v>
      </c>
      <c r="X86" s="2">
        <f t="shared" si="44"/>
        <v>1</v>
      </c>
      <c r="Y86" s="2">
        <f t="shared" si="45"/>
        <v>1</v>
      </c>
      <c r="Z86" s="2">
        <f t="shared" si="46"/>
        <v>1</v>
      </c>
      <c r="AA86" s="2">
        <v>0.25</v>
      </c>
      <c r="AB86" s="2">
        <v>0.75</v>
      </c>
      <c r="AC86" s="2">
        <f t="shared" si="47"/>
        <v>1</v>
      </c>
      <c r="AD86" s="2">
        <v>0.5</v>
      </c>
      <c r="AE86" s="2">
        <v>0.5</v>
      </c>
      <c r="AF86" s="2">
        <f t="shared" si="48"/>
        <v>1</v>
      </c>
      <c r="AG86" s="2">
        <v>0.5</v>
      </c>
      <c r="AH86" s="2">
        <v>0.5</v>
      </c>
      <c r="AI86" s="2">
        <f t="shared" si="49"/>
        <v>0.25</v>
      </c>
      <c r="AJ86" s="2">
        <f t="shared" si="50"/>
        <v>0</v>
      </c>
      <c r="AK86" s="2">
        <f t="shared" si="51"/>
        <v>0</v>
      </c>
      <c r="AL86" s="2">
        <f t="shared" si="52"/>
        <v>0</v>
      </c>
      <c r="AM86" s="2">
        <v>0</v>
      </c>
      <c r="AN86" s="2">
        <v>0</v>
      </c>
      <c r="AO86" s="2">
        <v>0</v>
      </c>
      <c r="AP86" s="2">
        <f t="shared" si="53"/>
        <v>0.5</v>
      </c>
      <c r="AQ86" s="2">
        <f t="shared" si="54"/>
        <v>0.5</v>
      </c>
      <c r="AR86" s="2">
        <v>1</v>
      </c>
      <c r="AS86" s="2">
        <v>0</v>
      </c>
      <c r="AT86" s="2">
        <v>0</v>
      </c>
      <c r="AU86" s="2">
        <v>1</v>
      </c>
      <c r="AV86" s="2">
        <f t="shared" si="55"/>
        <v>0.33333333333333331</v>
      </c>
      <c r="AW86" s="2">
        <f t="shared" si="56"/>
        <v>0</v>
      </c>
      <c r="AX86" s="2">
        <f t="shared" si="57"/>
        <v>0</v>
      </c>
      <c r="AY86" s="2">
        <v>0</v>
      </c>
      <c r="AZ86" s="2">
        <v>0</v>
      </c>
      <c r="BA86" s="2">
        <v>0</v>
      </c>
      <c r="BB86" s="2">
        <f t="shared" si="58"/>
        <v>0.66666666666666663</v>
      </c>
      <c r="BC86" s="2">
        <f t="shared" si="59"/>
        <v>0.66666666666666663</v>
      </c>
      <c r="BD86" s="2">
        <v>0</v>
      </c>
      <c r="BE86" s="2">
        <v>1</v>
      </c>
      <c r="BF86" s="2">
        <v>1</v>
      </c>
      <c r="BG86" s="2">
        <f t="shared" si="60"/>
        <v>0.64583333333333337</v>
      </c>
      <c r="BH86" s="2">
        <f t="shared" si="61"/>
        <v>0.66666666666666674</v>
      </c>
      <c r="BI86" s="2">
        <f t="shared" si="62"/>
        <v>0.83333333333333337</v>
      </c>
      <c r="BJ86" s="2">
        <v>1</v>
      </c>
      <c r="BK86" s="2">
        <v>1</v>
      </c>
      <c r="BL86" s="2">
        <v>1</v>
      </c>
      <c r="BM86" s="2">
        <v>0</v>
      </c>
      <c r="BN86" s="2">
        <v>1</v>
      </c>
      <c r="BO86" s="2">
        <v>1</v>
      </c>
      <c r="BP86" s="2">
        <f t="shared" si="63"/>
        <v>0.5</v>
      </c>
      <c r="BQ86" s="2">
        <v>1</v>
      </c>
      <c r="BR86" s="2">
        <v>1</v>
      </c>
      <c r="BS86" s="2">
        <v>0</v>
      </c>
      <c r="BT86" s="2">
        <v>0</v>
      </c>
      <c r="BU86" s="2">
        <v>1</v>
      </c>
      <c r="BV86" s="2">
        <v>0</v>
      </c>
      <c r="BW86" s="2">
        <f t="shared" si="64"/>
        <v>0.625</v>
      </c>
      <c r="BX86" s="2">
        <f t="shared" si="65"/>
        <v>1</v>
      </c>
      <c r="BY86" s="2">
        <v>1</v>
      </c>
      <c r="BZ86" s="2">
        <v>1</v>
      </c>
      <c r="CA86" s="2">
        <v>1</v>
      </c>
      <c r="CB86" s="2">
        <v>1</v>
      </c>
      <c r="CC86" s="2">
        <f t="shared" si="66"/>
        <v>0.25</v>
      </c>
      <c r="CD86" s="2">
        <f t="shared" si="67"/>
        <v>0</v>
      </c>
      <c r="CE86" s="2">
        <v>0</v>
      </c>
      <c r="CF86" s="2">
        <v>0</v>
      </c>
      <c r="CG86" s="2">
        <f t="shared" si="68"/>
        <v>0</v>
      </c>
      <c r="CH86" s="2">
        <v>0</v>
      </c>
      <c r="CI86" s="2">
        <v>0</v>
      </c>
      <c r="CJ86" s="2">
        <v>0</v>
      </c>
      <c r="CK86" s="2">
        <v>1</v>
      </c>
    </row>
    <row r="87" spans="1:89" x14ac:dyDescent="0.2">
      <c r="A87" s="1">
        <v>81</v>
      </c>
      <c r="B87" s="1" t="s">
        <v>308</v>
      </c>
      <c r="C87" s="1" t="s">
        <v>305</v>
      </c>
      <c r="D87" s="1" t="s">
        <v>197</v>
      </c>
      <c r="E87" s="1" t="s">
        <v>190</v>
      </c>
      <c r="F87" s="1" t="s">
        <v>190</v>
      </c>
      <c r="G87" s="2">
        <f t="shared" si="36"/>
        <v>0.48586309523809518</v>
      </c>
      <c r="H87" s="2">
        <f t="shared" si="37"/>
        <v>0.23214285714285715</v>
      </c>
      <c r="I87" s="2">
        <f t="shared" si="38"/>
        <v>0.73958333333333326</v>
      </c>
      <c r="J87" s="2">
        <f t="shared" si="39"/>
        <v>0.67261904761904756</v>
      </c>
      <c r="K87" s="2">
        <f t="shared" si="40"/>
        <v>0.42857142857142855</v>
      </c>
      <c r="L87" s="2">
        <f t="shared" si="41"/>
        <v>0.42857142857142855</v>
      </c>
      <c r="M87" s="2">
        <v>1</v>
      </c>
      <c r="N87" s="2">
        <v>1</v>
      </c>
      <c r="O87" s="2">
        <f t="shared" si="42"/>
        <v>0</v>
      </c>
      <c r="P87" s="2">
        <v>0</v>
      </c>
      <c r="Q87" s="2">
        <v>0</v>
      </c>
      <c r="R87" s="2">
        <f t="shared" si="43"/>
        <v>0</v>
      </c>
      <c r="S87" s="2">
        <v>0</v>
      </c>
      <c r="T87" s="2">
        <v>0</v>
      </c>
      <c r="U87" s="2">
        <v>0</v>
      </c>
      <c r="V87" s="2">
        <v>0</v>
      </c>
      <c r="W87" s="2">
        <v>1</v>
      </c>
      <c r="X87" s="2">
        <f t="shared" si="44"/>
        <v>0.91666666666666663</v>
      </c>
      <c r="Y87" s="2">
        <f t="shared" si="45"/>
        <v>0.91666666666666663</v>
      </c>
      <c r="Z87" s="2">
        <f t="shared" si="46"/>
        <v>0.75</v>
      </c>
      <c r="AA87" s="2">
        <v>0.25</v>
      </c>
      <c r="AB87" s="2">
        <v>0.5</v>
      </c>
      <c r="AC87" s="2">
        <f t="shared" si="47"/>
        <v>1</v>
      </c>
      <c r="AD87" s="2">
        <v>0.5</v>
      </c>
      <c r="AE87" s="2">
        <v>0.5</v>
      </c>
      <c r="AF87" s="2">
        <f t="shared" si="48"/>
        <v>1</v>
      </c>
      <c r="AG87" s="2">
        <v>0.5</v>
      </c>
      <c r="AH87" s="2">
        <v>0.5</v>
      </c>
      <c r="AI87" s="2">
        <f t="shared" si="49"/>
        <v>0.5</v>
      </c>
      <c r="AJ87" s="2">
        <f t="shared" si="50"/>
        <v>0.25</v>
      </c>
      <c r="AK87" s="2">
        <f t="shared" si="51"/>
        <v>0.25</v>
      </c>
      <c r="AL87" s="2">
        <f t="shared" si="52"/>
        <v>0.5</v>
      </c>
      <c r="AM87" s="2">
        <v>0.5</v>
      </c>
      <c r="AN87" s="2">
        <v>0</v>
      </c>
      <c r="AO87" s="2">
        <v>0</v>
      </c>
      <c r="AP87" s="2">
        <f t="shared" si="53"/>
        <v>0.75</v>
      </c>
      <c r="AQ87" s="2">
        <f t="shared" si="54"/>
        <v>0.75</v>
      </c>
      <c r="AR87" s="2">
        <v>1</v>
      </c>
      <c r="AS87" s="2">
        <v>1</v>
      </c>
      <c r="AT87" s="2">
        <v>1</v>
      </c>
      <c r="AU87" s="2">
        <v>0</v>
      </c>
      <c r="AV87" s="2">
        <f t="shared" si="55"/>
        <v>0.33333333333333331</v>
      </c>
      <c r="AW87" s="2">
        <f t="shared" si="56"/>
        <v>0</v>
      </c>
      <c r="AX87" s="2">
        <f t="shared" si="57"/>
        <v>0</v>
      </c>
      <c r="AY87" s="2">
        <v>0</v>
      </c>
      <c r="AZ87" s="2">
        <v>0</v>
      </c>
      <c r="BA87" s="2">
        <v>0</v>
      </c>
      <c r="BB87" s="2">
        <f t="shared" si="58"/>
        <v>0.66666666666666663</v>
      </c>
      <c r="BC87" s="2">
        <f t="shared" si="59"/>
        <v>0.66666666666666663</v>
      </c>
      <c r="BD87" s="2">
        <v>1</v>
      </c>
      <c r="BE87" s="2">
        <v>0</v>
      </c>
      <c r="BF87" s="2">
        <v>1</v>
      </c>
      <c r="BG87" s="2">
        <f t="shared" si="60"/>
        <v>0.4375</v>
      </c>
      <c r="BH87" s="2">
        <f t="shared" si="61"/>
        <v>0.25</v>
      </c>
      <c r="BI87" s="2">
        <f t="shared" si="62"/>
        <v>0.5</v>
      </c>
      <c r="BJ87" s="2">
        <v>1</v>
      </c>
      <c r="BK87" s="2">
        <v>0</v>
      </c>
      <c r="BL87" s="2">
        <v>1</v>
      </c>
      <c r="BM87" s="2">
        <v>0</v>
      </c>
      <c r="BN87" s="2">
        <v>0</v>
      </c>
      <c r="BO87" s="2">
        <v>1</v>
      </c>
      <c r="BP87" s="2">
        <f t="shared" si="63"/>
        <v>0</v>
      </c>
      <c r="BQ87" s="2">
        <v>0</v>
      </c>
      <c r="BR87" s="2">
        <v>0</v>
      </c>
      <c r="BS87" s="2">
        <v>0</v>
      </c>
      <c r="BT87" s="2">
        <v>0</v>
      </c>
      <c r="BU87" s="2">
        <v>0</v>
      </c>
      <c r="BV87" s="2">
        <v>0</v>
      </c>
      <c r="BW87" s="2">
        <f t="shared" si="64"/>
        <v>0.625</v>
      </c>
      <c r="BX87" s="2">
        <f t="shared" si="65"/>
        <v>1</v>
      </c>
      <c r="BY87" s="2">
        <v>1</v>
      </c>
      <c r="BZ87" s="2">
        <v>1</v>
      </c>
      <c r="CA87" s="2">
        <v>1</v>
      </c>
      <c r="CB87" s="2">
        <v>1</v>
      </c>
      <c r="CC87" s="2">
        <f t="shared" si="66"/>
        <v>0.25</v>
      </c>
      <c r="CD87" s="2">
        <f t="shared" si="67"/>
        <v>0</v>
      </c>
      <c r="CE87" s="2">
        <v>0</v>
      </c>
      <c r="CF87" s="2">
        <v>0</v>
      </c>
      <c r="CG87" s="2">
        <f t="shared" si="68"/>
        <v>0</v>
      </c>
      <c r="CH87" s="2">
        <v>0</v>
      </c>
      <c r="CI87" s="2">
        <v>0</v>
      </c>
      <c r="CJ87" s="2">
        <v>0</v>
      </c>
      <c r="CK87" s="2">
        <v>1</v>
      </c>
    </row>
    <row r="88" spans="1:89" x14ac:dyDescent="0.2">
      <c r="A88" s="1">
        <v>221</v>
      </c>
      <c r="B88" s="1" t="s">
        <v>443</v>
      </c>
      <c r="C88" s="1" t="s">
        <v>422</v>
      </c>
      <c r="D88" s="1" t="s">
        <v>229</v>
      </c>
      <c r="E88" s="1" t="s">
        <v>190</v>
      </c>
      <c r="F88" s="1" t="s">
        <v>190</v>
      </c>
      <c r="G88" s="2">
        <f t="shared" si="36"/>
        <v>0.48437499999999994</v>
      </c>
      <c r="H88" s="2">
        <f t="shared" si="37"/>
        <v>0.54166666666666663</v>
      </c>
      <c r="I88" s="2">
        <f t="shared" si="38"/>
        <v>0.42708333333333331</v>
      </c>
      <c r="J88" s="2">
        <f t="shared" si="39"/>
        <v>0.66666666666666663</v>
      </c>
      <c r="K88" s="2">
        <f t="shared" si="40"/>
        <v>1</v>
      </c>
      <c r="L88" s="2">
        <f t="shared" si="41"/>
        <v>1</v>
      </c>
      <c r="M88" s="2">
        <v>1</v>
      </c>
      <c r="N88" s="2">
        <v>1</v>
      </c>
      <c r="O88" s="2">
        <f t="shared" si="42"/>
        <v>1</v>
      </c>
      <c r="P88" s="2">
        <v>0.25</v>
      </c>
      <c r="Q88" s="2">
        <v>0.75</v>
      </c>
      <c r="R88" s="2">
        <f t="shared" si="43"/>
        <v>1</v>
      </c>
      <c r="S88" s="2">
        <v>0.25</v>
      </c>
      <c r="T88" s="2">
        <v>0.75</v>
      </c>
      <c r="U88" s="2">
        <v>1</v>
      </c>
      <c r="V88" s="2">
        <v>1</v>
      </c>
      <c r="W88" s="2">
        <v>1</v>
      </c>
      <c r="X88" s="2">
        <f t="shared" si="44"/>
        <v>0.33333333333333331</v>
      </c>
      <c r="Y88" s="2">
        <f t="shared" si="45"/>
        <v>0.33333333333333331</v>
      </c>
      <c r="Z88" s="2">
        <f t="shared" si="46"/>
        <v>1</v>
      </c>
      <c r="AA88" s="2">
        <v>0.25</v>
      </c>
      <c r="AB88" s="2">
        <v>0.75</v>
      </c>
      <c r="AC88" s="2">
        <f t="shared" si="47"/>
        <v>0</v>
      </c>
      <c r="AD88" s="2">
        <v>0</v>
      </c>
      <c r="AE88" s="2">
        <v>0</v>
      </c>
      <c r="AF88" s="2">
        <f t="shared" si="48"/>
        <v>0</v>
      </c>
      <c r="AG88" s="2">
        <v>0</v>
      </c>
      <c r="AH88" s="2">
        <v>0</v>
      </c>
      <c r="AI88" s="2">
        <f t="shared" si="49"/>
        <v>0.875</v>
      </c>
      <c r="AJ88" s="2">
        <f t="shared" si="50"/>
        <v>1</v>
      </c>
      <c r="AK88" s="2">
        <f t="shared" si="51"/>
        <v>1</v>
      </c>
      <c r="AL88" s="2">
        <f t="shared" si="52"/>
        <v>1</v>
      </c>
      <c r="AM88" s="2">
        <v>0.5</v>
      </c>
      <c r="AN88" s="2">
        <v>0.5</v>
      </c>
      <c r="AO88" s="2">
        <v>1</v>
      </c>
      <c r="AP88" s="2">
        <f t="shared" si="53"/>
        <v>0.75</v>
      </c>
      <c r="AQ88" s="2">
        <f t="shared" si="54"/>
        <v>0.75</v>
      </c>
      <c r="AR88" s="2">
        <v>1</v>
      </c>
      <c r="AS88" s="2">
        <v>0</v>
      </c>
      <c r="AT88" s="2">
        <v>1</v>
      </c>
      <c r="AU88" s="2">
        <v>1</v>
      </c>
      <c r="AV88" s="2">
        <f t="shared" si="55"/>
        <v>0</v>
      </c>
      <c r="AW88" s="2">
        <f t="shared" si="56"/>
        <v>0</v>
      </c>
      <c r="AX88" s="2">
        <f t="shared" si="57"/>
        <v>0</v>
      </c>
      <c r="AY88" s="2">
        <v>0</v>
      </c>
      <c r="AZ88" s="2">
        <v>0</v>
      </c>
      <c r="BA88" s="2">
        <v>0</v>
      </c>
      <c r="BB88" s="2">
        <f t="shared" si="58"/>
        <v>0</v>
      </c>
      <c r="BC88" s="2">
        <f t="shared" si="59"/>
        <v>0</v>
      </c>
      <c r="BD88" s="2">
        <v>0</v>
      </c>
      <c r="BE88" s="2">
        <v>0</v>
      </c>
      <c r="BF88" s="2">
        <v>0</v>
      </c>
      <c r="BG88" s="2">
        <f t="shared" si="60"/>
        <v>0.39583333333333331</v>
      </c>
      <c r="BH88" s="2">
        <f t="shared" si="61"/>
        <v>0.16666666666666666</v>
      </c>
      <c r="BI88" s="2">
        <f t="shared" si="62"/>
        <v>0</v>
      </c>
      <c r="BJ88" s="2">
        <v>0</v>
      </c>
      <c r="BK88" s="2">
        <v>0</v>
      </c>
      <c r="BL88" s="2">
        <v>0</v>
      </c>
      <c r="BM88" s="2">
        <v>0</v>
      </c>
      <c r="BN88" s="2">
        <v>0</v>
      </c>
      <c r="BO88" s="2">
        <v>0</v>
      </c>
      <c r="BP88" s="2">
        <f t="shared" si="63"/>
        <v>0.33333333333333331</v>
      </c>
      <c r="BQ88" s="2">
        <v>0</v>
      </c>
      <c r="BR88" s="2">
        <v>0</v>
      </c>
      <c r="BS88" s="2">
        <v>1</v>
      </c>
      <c r="BT88" s="2">
        <v>1</v>
      </c>
      <c r="BU88" s="2">
        <v>0</v>
      </c>
      <c r="BV88" s="2">
        <v>0</v>
      </c>
      <c r="BW88" s="2">
        <f t="shared" si="64"/>
        <v>0.625</v>
      </c>
      <c r="BX88" s="2">
        <f t="shared" si="65"/>
        <v>0.75</v>
      </c>
      <c r="BY88" s="2">
        <v>1</v>
      </c>
      <c r="BZ88" s="2">
        <v>1</v>
      </c>
      <c r="CA88" s="2">
        <v>0</v>
      </c>
      <c r="CB88" s="2">
        <v>1</v>
      </c>
      <c r="CC88" s="2">
        <f t="shared" si="66"/>
        <v>0.5</v>
      </c>
      <c r="CD88" s="2">
        <f t="shared" si="67"/>
        <v>1</v>
      </c>
      <c r="CE88" s="2">
        <v>0.5</v>
      </c>
      <c r="CF88" s="2">
        <v>0.5</v>
      </c>
      <c r="CG88" s="2">
        <f t="shared" si="68"/>
        <v>1</v>
      </c>
      <c r="CH88" s="2">
        <v>0.5</v>
      </c>
      <c r="CI88" s="2">
        <v>0.5</v>
      </c>
      <c r="CJ88" s="2">
        <v>0</v>
      </c>
      <c r="CK88" s="2">
        <v>0</v>
      </c>
    </row>
    <row r="89" spans="1:89" x14ac:dyDescent="0.2">
      <c r="A89" s="1">
        <v>2</v>
      </c>
      <c r="B89" s="1" t="s">
        <v>192</v>
      </c>
      <c r="C89" s="1" t="s">
        <v>188</v>
      </c>
      <c r="D89" s="1" t="s">
        <v>193</v>
      </c>
      <c r="E89" s="1" t="s">
        <v>190</v>
      </c>
      <c r="F89" s="1" t="s">
        <v>190</v>
      </c>
      <c r="G89" s="2">
        <f t="shared" si="36"/>
        <v>0.48363095238095233</v>
      </c>
      <c r="H89" s="2">
        <f t="shared" si="37"/>
        <v>0.46726190476190471</v>
      </c>
      <c r="I89" s="2">
        <f t="shared" si="38"/>
        <v>0.49999999999999994</v>
      </c>
      <c r="J89" s="2">
        <f t="shared" si="39"/>
        <v>0.60119047619047616</v>
      </c>
      <c r="K89" s="2">
        <f t="shared" si="40"/>
        <v>0.5357142857142857</v>
      </c>
      <c r="L89" s="2">
        <f t="shared" si="41"/>
        <v>0.5357142857142857</v>
      </c>
      <c r="M89" s="2">
        <v>1</v>
      </c>
      <c r="N89" s="2">
        <v>1</v>
      </c>
      <c r="O89" s="2">
        <f t="shared" si="42"/>
        <v>0.75</v>
      </c>
      <c r="P89" s="2">
        <v>0.25</v>
      </c>
      <c r="Q89" s="2">
        <v>0.5</v>
      </c>
      <c r="R89" s="2">
        <f t="shared" si="43"/>
        <v>0</v>
      </c>
      <c r="S89" s="2">
        <v>0</v>
      </c>
      <c r="T89" s="2">
        <v>0</v>
      </c>
      <c r="U89" s="2">
        <v>0</v>
      </c>
      <c r="V89" s="2">
        <v>0</v>
      </c>
      <c r="W89" s="2">
        <v>1</v>
      </c>
      <c r="X89" s="2">
        <f t="shared" si="44"/>
        <v>0.66666666666666663</v>
      </c>
      <c r="Y89" s="2">
        <f t="shared" si="45"/>
        <v>0.66666666666666663</v>
      </c>
      <c r="Z89" s="2">
        <f t="shared" si="46"/>
        <v>0</v>
      </c>
      <c r="AA89" s="2">
        <v>0</v>
      </c>
      <c r="AB89" s="2">
        <v>0</v>
      </c>
      <c r="AC89" s="2">
        <f t="shared" si="47"/>
        <v>1</v>
      </c>
      <c r="AD89" s="2">
        <v>0.5</v>
      </c>
      <c r="AE89" s="2">
        <v>0.5</v>
      </c>
      <c r="AF89" s="2">
        <f t="shared" si="48"/>
        <v>1</v>
      </c>
      <c r="AG89" s="2">
        <v>0.5</v>
      </c>
      <c r="AH89" s="2">
        <v>0.5</v>
      </c>
      <c r="AI89" s="2">
        <f t="shared" si="49"/>
        <v>0.25</v>
      </c>
      <c r="AJ89" s="2">
        <f t="shared" si="50"/>
        <v>0</v>
      </c>
      <c r="AK89" s="2">
        <f t="shared" si="51"/>
        <v>0</v>
      </c>
      <c r="AL89" s="2">
        <f t="shared" si="52"/>
        <v>0</v>
      </c>
      <c r="AM89" s="2">
        <v>0</v>
      </c>
      <c r="AN89" s="2">
        <v>0</v>
      </c>
      <c r="AO89" s="2">
        <v>0</v>
      </c>
      <c r="AP89" s="2">
        <f t="shared" si="53"/>
        <v>0.5</v>
      </c>
      <c r="AQ89" s="2">
        <f t="shared" si="54"/>
        <v>0.5</v>
      </c>
      <c r="AR89" s="2">
        <v>0</v>
      </c>
      <c r="AS89" s="2">
        <v>1</v>
      </c>
      <c r="AT89" s="2">
        <v>1</v>
      </c>
      <c r="AU89" s="2">
        <v>0</v>
      </c>
      <c r="AV89" s="2">
        <f t="shared" si="55"/>
        <v>0.66666666666666663</v>
      </c>
      <c r="AW89" s="2">
        <f t="shared" si="56"/>
        <v>1</v>
      </c>
      <c r="AX89" s="2">
        <f t="shared" si="57"/>
        <v>1</v>
      </c>
      <c r="AY89" s="2">
        <v>1</v>
      </c>
      <c r="AZ89" s="2">
        <v>1</v>
      </c>
      <c r="BA89" s="2">
        <v>1</v>
      </c>
      <c r="BB89" s="2">
        <f t="shared" si="58"/>
        <v>0.33333333333333331</v>
      </c>
      <c r="BC89" s="2">
        <f t="shared" si="59"/>
        <v>0.33333333333333331</v>
      </c>
      <c r="BD89" s="2">
        <v>0</v>
      </c>
      <c r="BE89" s="2">
        <v>0</v>
      </c>
      <c r="BF89" s="2">
        <v>1</v>
      </c>
      <c r="BG89" s="2">
        <f t="shared" si="60"/>
        <v>0.41666666666666663</v>
      </c>
      <c r="BH89" s="2">
        <f t="shared" si="61"/>
        <v>0.33333333333333331</v>
      </c>
      <c r="BI89" s="2">
        <f t="shared" si="62"/>
        <v>0.5</v>
      </c>
      <c r="BJ89" s="2">
        <v>1</v>
      </c>
      <c r="BK89" s="2">
        <v>1</v>
      </c>
      <c r="BL89" s="2">
        <v>0</v>
      </c>
      <c r="BM89" s="2">
        <v>0</v>
      </c>
      <c r="BN89" s="2">
        <v>0</v>
      </c>
      <c r="BO89" s="2">
        <v>1</v>
      </c>
      <c r="BP89" s="2">
        <f t="shared" si="63"/>
        <v>0.16666666666666666</v>
      </c>
      <c r="BQ89" s="2">
        <v>0</v>
      </c>
      <c r="BR89" s="2">
        <v>0</v>
      </c>
      <c r="BS89" s="2">
        <v>0</v>
      </c>
      <c r="BT89" s="2">
        <v>0</v>
      </c>
      <c r="BU89" s="2">
        <v>1</v>
      </c>
      <c r="BV89" s="2">
        <v>0</v>
      </c>
      <c r="BW89" s="2">
        <f t="shared" si="64"/>
        <v>0.5</v>
      </c>
      <c r="BX89" s="2">
        <f t="shared" si="65"/>
        <v>1</v>
      </c>
      <c r="BY89" s="2">
        <v>1</v>
      </c>
      <c r="BZ89" s="2">
        <v>1</v>
      </c>
      <c r="CA89" s="2">
        <v>1</v>
      </c>
      <c r="CB89" s="2">
        <v>1</v>
      </c>
      <c r="CC89" s="2">
        <f t="shared" si="66"/>
        <v>0</v>
      </c>
      <c r="CD89" s="2">
        <f t="shared" si="67"/>
        <v>0</v>
      </c>
      <c r="CE89" s="2">
        <v>0</v>
      </c>
      <c r="CF89" s="2">
        <v>0</v>
      </c>
      <c r="CG89" s="2">
        <f t="shared" si="68"/>
        <v>0</v>
      </c>
      <c r="CH89" s="2">
        <v>0</v>
      </c>
      <c r="CI89" s="2">
        <v>0</v>
      </c>
      <c r="CJ89" s="2">
        <v>0</v>
      </c>
      <c r="CK89" s="2">
        <v>0</v>
      </c>
    </row>
    <row r="90" spans="1:89" x14ac:dyDescent="0.2">
      <c r="A90" s="1">
        <v>174</v>
      </c>
      <c r="B90" s="1" t="s">
        <v>395</v>
      </c>
      <c r="C90" s="1" t="s">
        <v>387</v>
      </c>
      <c r="D90" s="1" t="s">
        <v>234</v>
      </c>
      <c r="E90" s="1" t="s">
        <v>297</v>
      </c>
      <c r="F90" s="1" t="s">
        <v>297</v>
      </c>
      <c r="G90" s="2">
        <f t="shared" si="36"/>
        <v>0.4821428571428571</v>
      </c>
      <c r="H90" s="2">
        <f t="shared" si="37"/>
        <v>0.54761904761904767</v>
      </c>
      <c r="I90" s="2">
        <f t="shared" si="38"/>
        <v>0.41666666666666663</v>
      </c>
      <c r="J90" s="2">
        <f t="shared" si="39"/>
        <v>0.76190476190476186</v>
      </c>
      <c r="K90" s="2">
        <f t="shared" si="40"/>
        <v>0.8571428571428571</v>
      </c>
      <c r="L90" s="2">
        <f t="shared" si="41"/>
        <v>0.8571428571428571</v>
      </c>
      <c r="M90" s="2">
        <v>1</v>
      </c>
      <c r="N90" s="2">
        <v>0</v>
      </c>
      <c r="O90" s="2">
        <f t="shared" si="42"/>
        <v>1</v>
      </c>
      <c r="P90" s="2">
        <v>0.25</v>
      </c>
      <c r="Q90" s="2">
        <v>0.75</v>
      </c>
      <c r="R90" s="2">
        <f t="shared" si="43"/>
        <v>1</v>
      </c>
      <c r="S90" s="2">
        <v>0.25</v>
      </c>
      <c r="T90" s="2">
        <v>0.75</v>
      </c>
      <c r="U90" s="2">
        <v>1</v>
      </c>
      <c r="V90" s="2">
        <v>1</v>
      </c>
      <c r="W90" s="2">
        <v>1</v>
      </c>
      <c r="X90" s="2">
        <f t="shared" si="44"/>
        <v>0.66666666666666663</v>
      </c>
      <c r="Y90" s="2">
        <f t="shared" si="45"/>
        <v>0.66666666666666663</v>
      </c>
      <c r="Z90" s="2">
        <f t="shared" si="46"/>
        <v>1</v>
      </c>
      <c r="AA90" s="2">
        <v>0.25</v>
      </c>
      <c r="AB90" s="2">
        <v>0.75</v>
      </c>
      <c r="AC90" s="2">
        <f t="shared" si="47"/>
        <v>0</v>
      </c>
      <c r="AD90" s="2">
        <v>0</v>
      </c>
      <c r="AE90" s="2">
        <v>0</v>
      </c>
      <c r="AF90" s="2">
        <f t="shared" si="48"/>
        <v>1</v>
      </c>
      <c r="AG90" s="2">
        <v>0.5</v>
      </c>
      <c r="AH90" s="2">
        <v>0.5</v>
      </c>
      <c r="AI90" s="2">
        <f t="shared" si="49"/>
        <v>0.625</v>
      </c>
      <c r="AJ90" s="2">
        <f t="shared" si="50"/>
        <v>1</v>
      </c>
      <c r="AK90" s="2">
        <f t="shared" si="51"/>
        <v>1</v>
      </c>
      <c r="AL90" s="2">
        <f t="shared" si="52"/>
        <v>1</v>
      </c>
      <c r="AM90" s="2">
        <v>0.5</v>
      </c>
      <c r="AN90" s="2">
        <v>0.5</v>
      </c>
      <c r="AO90" s="2">
        <v>1</v>
      </c>
      <c r="AP90" s="2">
        <f t="shared" si="53"/>
        <v>0.25</v>
      </c>
      <c r="AQ90" s="2">
        <f t="shared" si="54"/>
        <v>0.25</v>
      </c>
      <c r="AR90" s="2">
        <v>0</v>
      </c>
      <c r="AS90" s="2">
        <v>0</v>
      </c>
      <c r="AT90" s="2">
        <v>1</v>
      </c>
      <c r="AU90" s="2">
        <v>0</v>
      </c>
      <c r="AV90" s="2">
        <f t="shared" si="55"/>
        <v>0</v>
      </c>
      <c r="AW90" s="2">
        <f t="shared" si="56"/>
        <v>0</v>
      </c>
      <c r="AX90" s="2">
        <f t="shared" si="57"/>
        <v>0</v>
      </c>
      <c r="AY90" s="2">
        <v>0</v>
      </c>
      <c r="AZ90" s="2">
        <v>0</v>
      </c>
      <c r="BA90" s="2">
        <v>0</v>
      </c>
      <c r="BB90" s="2">
        <f t="shared" si="58"/>
        <v>0</v>
      </c>
      <c r="BC90" s="2">
        <f t="shared" si="59"/>
        <v>0</v>
      </c>
      <c r="BD90" s="2">
        <v>0</v>
      </c>
      <c r="BE90" s="2">
        <v>0</v>
      </c>
      <c r="BF90" s="2">
        <v>0</v>
      </c>
      <c r="BG90" s="2">
        <f t="shared" si="60"/>
        <v>0.54166666666666663</v>
      </c>
      <c r="BH90" s="2">
        <f t="shared" si="61"/>
        <v>0.33333333333333331</v>
      </c>
      <c r="BI90" s="2">
        <f t="shared" si="62"/>
        <v>0.5</v>
      </c>
      <c r="BJ90" s="2">
        <v>1</v>
      </c>
      <c r="BK90" s="2">
        <v>0</v>
      </c>
      <c r="BL90" s="2">
        <v>0</v>
      </c>
      <c r="BM90" s="2">
        <v>1</v>
      </c>
      <c r="BN90" s="2">
        <v>0</v>
      </c>
      <c r="BO90" s="2">
        <v>1</v>
      </c>
      <c r="BP90" s="2">
        <f t="shared" si="63"/>
        <v>0.16666666666666666</v>
      </c>
      <c r="BQ90" s="2">
        <v>0</v>
      </c>
      <c r="BR90" s="2">
        <v>0</v>
      </c>
      <c r="BS90" s="2">
        <v>0</v>
      </c>
      <c r="BT90" s="2">
        <v>0</v>
      </c>
      <c r="BU90" s="2">
        <v>0</v>
      </c>
      <c r="BV90" s="2">
        <v>1</v>
      </c>
      <c r="BW90" s="2">
        <f t="shared" si="64"/>
        <v>0.75</v>
      </c>
      <c r="BX90" s="2">
        <f t="shared" si="65"/>
        <v>1</v>
      </c>
      <c r="BY90" s="2">
        <v>1</v>
      </c>
      <c r="BZ90" s="2">
        <v>1</v>
      </c>
      <c r="CA90" s="2">
        <v>1</v>
      </c>
      <c r="CB90" s="2">
        <v>1</v>
      </c>
      <c r="CC90" s="2">
        <f t="shared" si="66"/>
        <v>0.5</v>
      </c>
      <c r="CD90" s="2">
        <f t="shared" si="67"/>
        <v>0</v>
      </c>
      <c r="CE90" s="2">
        <v>0</v>
      </c>
      <c r="CF90" s="2">
        <v>0</v>
      </c>
      <c r="CG90" s="2">
        <f t="shared" si="68"/>
        <v>1</v>
      </c>
      <c r="CH90" s="2">
        <v>0.5</v>
      </c>
      <c r="CI90" s="2">
        <v>0.5</v>
      </c>
      <c r="CJ90" s="2">
        <v>0</v>
      </c>
      <c r="CK90" s="2">
        <v>1</v>
      </c>
    </row>
    <row r="91" spans="1:89" x14ac:dyDescent="0.2">
      <c r="A91" s="1">
        <v>224</v>
      </c>
      <c r="B91" s="1" t="s">
        <v>434</v>
      </c>
      <c r="C91" s="1" t="s">
        <v>422</v>
      </c>
      <c r="D91" s="1" t="s">
        <v>234</v>
      </c>
      <c r="E91" s="1" t="s">
        <v>190</v>
      </c>
      <c r="F91" s="1" t="s">
        <v>190</v>
      </c>
      <c r="G91" s="2">
        <f t="shared" si="36"/>
        <v>0.48139880952380953</v>
      </c>
      <c r="H91" s="2">
        <f t="shared" si="37"/>
        <v>0.4732142857142857</v>
      </c>
      <c r="I91" s="2">
        <f t="shared" si="38"/>
        <v>0.48958333333333337</v>
      </c>
      <c r="J91" s="2">
        <f t="shared" si="39"/>
        <v>0.61309523809523814</v>
      </c>
      <c r="K91" s="2">
        <f t="shared" si="40"/>
        <v>0.6428571428571429</v>
      </c>
      <c r="L91" s="2">
        <f t="shared" si="41"/>
        <v>0.6428571428571429</v>
      </c>
      <c r="M91" s="2">
        <v>1</v>
      </c>
      <c r="N91" s="2">
        <v>1</v>
      </c>
      <c r="O91" s="2">
        <f t="shared" si="42"/>
        <v>0.75</v>
      </c>
      <c r="P91" s="2">
        <v>0.25</v>
      </c>
      <c r="Q91" s="2">
        <v>0.5</v>
      </c>
      <c r="R91" s="2">
        <f t="shared" si="43"/>
        <v>0.75</v>
      </c>
      <c r="S91" s="2">
        <v>0.25</v>
      </c>
      <c r="T91" s="2">
        <v>0.5</v>
      </c>
      <c r="U91" s="2">
        <v>0</v>
      </c>
      <c r="V91" s="2">
        <v>0</v>
      </c>
      <c r="W91" s="2">
        <v>1</v>
      </c>
      <c r="X91" s="2">
        <f t="shared" si="44"/>
        <v>0.58333333333333337</v>
      </c>
      <c r="Y91" s="2">
        <f t="shared" si="45"/>
        <v>0.58333333333333337</v>
      </c>
      <c r="Z91" s="2">
        <f t="shared" si="46"/>
        <v>0.75</v>
      </c>
      <c r="AA91" s="2">
        <v>0.25</v>
      </c>
      <c r="AB91" s="2">
        <v>0.5</v>
      </c>
      <c r="AC91" s="2">
        <f t="shared" si="47"/>
        <v>0</v>
      </c>
      <c r="AD91" s="2">
        <v>0</v>
      </c>
      <c r="AE91" s="2">
        <v>0</v>
      </c>
      <c r="AF91" s="2">
        <f t="shared" si="48"/>
        <v>1</v>
      </c>
      <c r="AG91" s="2">
        <v>0.5</v>
      </c>
      <c r="AH91" s="2">
        <v>0.5</v>
      </c>
      <c r="AI91" s="2">
        <f t="shared" si="49"/>
        <v>0.875</v>
      </c>
      <c r="AJ91" s="2">
        <f t="shared" si="50"/>
        <v>1</v>
      </c>
      <c r="AK91" s="2">
        <f t="shared" si="51"/>
        <v>1</v>
      </c>
      <c r="AL91" s="2">
        <f t="shared" si="52"/>
        <v>1</v>
      </c>
      <c r="AM91" s="2">
        <v>0.5</v>
      </c>
      <c r="AN91" s="2">
        <v>0.5</v>
      </c>
      <c r="AO91" s="2">
        <v>1</v>
      </c>
      <c r="AP91" s="2">
        <f t="shared" si="53"/>
        <v>0.75</v>
      </c>
      <c r="AQ91" s="2">
        <f t="shared" si="54"/>
        <v>0.75</v>
      </c>
      <c r="AR91" s="2">
        <v>1</v>
      </c>
      <c r="AS91" s="2">
        <v>0</v>
      </c>
      <c r="AT91" s="2">
        <v>1</v>
      </c>
      <c r="AU91" s="2">
        <v>1</v>
      </c>
      <c r="AV91" s="2">
        <f t="shared" si="55"/>
        <v>0</v>
      </c>
      <c r="AW91" s="2">
        <f t="shared" si="56"/>
        <v>0</v>
      </c>
      <c r="AX91" s="2">
        <f t="shared" si="57"/>
        <v>0</v>
      </c>
      <c r="AY91" s="2">
        <v>0</v>
      </c>
      <c r="AZ91" s="2">
        <v>0</v>
      </c>
      <c r="BA91" s="2">
        <v>0</v>
      </c>
      <c r="BB91" s="2">
        <f t="shared" si="58"/>
        <v>0</v>
      </c>
      <c r="BC91" s="2">
        <f t="shared" si="59"/>
        <v>0</v>
      </c>
      <c r="BD91" s="2">
        <v>0</v>
      </c>
      <c r="BE91" s="2">
        <v>0</v>
      </c>
      <c r="BF91" s="2">
        <v>0</v>
      </c>
      <c r="BG91" s="2">
        <f t="shared" si="60"/>
        <v>0.4375</v>
      </c>
      <c r="BH91" s="2">
        <f t="shared" si="61"/>
        <v>0.25</v>
      </c>
      <c r="BI91" s="2">
        <f t="shared" si="62"/>
        <v>0.5</v>
      </c>
      <c r="BJ91" s="2">
        <v>0</v>
      </c>
      <c r="BK91" s="2">
        <v>1</v>
      </c>
      <c r="BL91" s="2">
        <v>1</v>
      </c>
      <c r="BM91" s="2">
        <v>1</v>
      </c>
      <c r="BN91" s="2">
        <v>0</v>
      </c>
      <c r="BO91" s="2">
        <v>0</v>
      </c>
      <c r="BP91" s="2">
        <f t="shared" si="63"/>
        <v>0</v>
      </c>
      <c r="BQ91" s="2">
        <v>0</v>
      </c>
      <c r="BR91" s="2">
        <v>0</v>
      </c>
      <c r="BS91" s="2">
        <v>0</v>
      </c>
      <c r="BT91" s="2">
        <v>0</v>
      </c>
      <c r="BU91" s="2">
        <v>0</v>
      </c>
      <c r="BV91" s="2">
        <v>0</v>
      </c>
      <c r="BW91" s="2">
        <f t="shared" si="64"/>
        <v>0.625</v>
      </c>
      <c r="BX91" s="2">
        <f t="shared" si="65"/>
        <v>0.5</v>
      </c>
      <c r="BY91" s="2">
        <v>1</v>
      </c>
      <c r="BZ91" s="2">
        <v>1</v>
      </c>
      <c r="CA91" s="2">
        <v>0</v>
      </c>
      <c r="CB91" s="2">
        <v>0</v>
      </c>
      <c r="CC91" s="2">
        <f t="shared" si="66"/>
        <v>0.75</v>
      </c>
      <c r="CD91" s="2">
        <f t="shared" si="67"/>
        <v>1</v>
      </c>
      <c r="CE91" s="2">
        <v>0.5</v>
      </c>
      <c r="CF91" s="2">
        <v>0.5</v>
      </c>
      <c r="CG91" s="2">
        <f t="shared" si="68"/>
        <v>1</v>
      </c>
      <c r="CH91" s="2">
        <v>0.5</v>
      </c>
      <c r="CI91" s="2">
        <v>0.5</v>
      </c>
      <c r="CJ91" s="2">
        <v>0</v>
      </c>
      <c r="CK91" s="2">
        <v>1</v>
      </c>
    </row>
    <row r="92" spans="1:89" x14ac:dyDescent="0.2">
      <c r="A92" s="1">
        <v>63</v>
      </c>
      <c r="B92" s="1" t="s">
        <v>287</v>
      </c>
      <c r="C92" s="1" t="s">
        <v>260</v>
      </c>
      <c r="D92" s="1" t="s">
        <v>238</v>
      </c>
      <c r="E92" s="1" t="s">
        <v>190</v>
      </c>
      <c r="F92" s="1" t="s">
        <v>190</v>
      </c>
      <c r="G92" s="2">
        <f t="shared" si="36"/>
        <v>0.48065476190476197</v>
      </c>
      <c r="H92" s="2">
        <f t="shared" si="37"/>
        <v>0.44047619047619047</v>
      </c>
      <c r="I92" s="2">
        <f t="shared" si="38"/>
        <v>0.52083333333333326</v>
      </c>
      <c r="J92" s="2">
        <f t="shared" si="39"/>
        <v>0.7142857142857143</v>
      </c>
      <c r="K92" s="2">
        <f t="shared" si="40"/>
        <v>0.42857142857142855</v>
      </c>
      <c r="L92" s="2">
        <f t="shared" si="41"/>
        <v>0.42857142857142855</v>
      </c>
      <c r="M92" s="2">
        <v>1</v>
      </c>
      <c r="N92" s="2">
        <v>1</v>
      </c>
      <c r="O92" s="2">
        <f t="shared" si="42"/>
        <v>0</v>
      </c>
      <c r="P92" s="2">
        <v>0</v>
      </c>
      <c r="Q92" s="2">
        <v>0</v>
      </c>
      <c r="R92" s="2">
        <f t="shared" si="43"/>
        <v>1</v>
      </c>
      <c r="S92" s="2">
        <v>0.25</v>
      </c>
      <c r="T92" s="2">
        <v>0.75</v>
      </c>
      <c r="U92" s="2">
        <v>0</v>
      </c>
      <c r="V92" s="2">
        <v>0</v>
      </c>
      <c r="W92" s="2">
        <v>0</v>
      </c>
      <c r="X92" s="2">
        <f t="shared" si="44"/>
        <v>1</v>
      </c>
      <c r="Y92" s="2">
        <f t="shared" si="45"/>
        <v>1</v>
      </c>
      <c r="Z92" s="2">
        <f t="shared" si="46"/>
        <v>1</v>
      </c>
      <c r="AA92" s="2">
        <v>0.25</v>
      </c>
      <c r="AB92" s="2">
        <v>0.75</v>
      </c>
      <c r="AC92" s="2">
        <f t="shared" si="47"/>
        <v>1</v>
      </c>
      <c r="AD92" s="2">
        <v>0.5</v>
      </c>
      <c r="AE92" s="2">
        <v>0.5</v>
      </c>
      <c r="AF92" s="2">
        <f t="shared" si="48"/>
        <v>1</v>
      </c>
      <c r="AG92" s="2">
        <v>0.5</v>
      </c>
      <c r="AH92" s="2">
        <v>0.5</v>
      </c>
      <c r="AI92" s="2">
        <f t="shared" si="49"/>
        <v>0.625</v>
      </c>
      <c r="AJ92" s="2">
        <f t="shared" si="50"/>
        <v>1</v>
      </c>
      <c r="AK92" s="2">
        <f t="shared" si="51"/>
        <v>1</v>
      </c>
      <c r="AL92" s="2">
        <f t="shared" si="52"/>
        <v>1</v>
      </c>
      <c r="AM92" s="2">
        <v>0.5</v>
      </c>
      <c r="AN92" s="2">
        <v>0.5</v>
      </c>
      <c r="AO92" s="2">
        <v>1</v>
      </c>
      <c r="AP92" s="2">
        <f t="shared" si="53"/>
        <v>0.25</v>
      </c>
      <c r="AQ92" s="2">
        <f t="shared" si="54"/>
        <v>0.25</v>
      </c>
      <c r="AR92" s="2">
        <v>0</v>
      </c>
      <c r="AS92" s="2">
        <v>0</v>
      </c>
      <c r="AT92" s="2">
        <v>0</v>
      </c>
      <c r="AU92" s="2">
        <v>1</v>
      </c>
      <c r="AV92" s="2">
        <f t="shared" si="55"/>
        <v>0.16666666666666666</v>
      </c>
      <c r="AW92" s="2">
        <f t="shared" si="56"/>
        <v>0</v>
      </c>
      <c r="AX92" s="2">
        <f t="shared" si="57"/>
        <v>0</v>
      </c>
      <c r="AY92" s="2">
        <v>0</v>
      </c>
      <c r="AZ92" s="2">
        <v>0</v>
      </c>
      <c r="BA92" s="2">
        <v>0</v>
      </c>
      <c r="BB92" s="2">
        <f t="shared" si="58"/>
        <v>0.33333333333333331</v>
      </c>
      <c r="BC92" s="2">
        <f t="shared" si="59"/>
        <v>0.33333333333333331</v>
      </c>
      <c r="BD92" s="2">
        <v>0</v>
      </c>
      <c r="BE92" s="2">
        <v>0</v>
      </c>
      <c r="BF92" s="2">
        <v>1</v>
      </c>
      <c r="BG92" s="2">
        <f t="shared" si="60"/>
        <v>0.41666666666666663</v>
      </c>
      <c r="BH92" s="2">
        <f t="shared" si="61"/>
        <v>0.33333333333333331</v>
      </c>
      <c r="BI92" s="2">
        <f t="shared" si="62"/>
        <v>0.5</v>
      </c>
      <c r="BJ92" s="2">
        <v>1</v>
      </c>
      <c r="BK92" s="2">
        <v>1</v>
      </c>
      <c r="BL92" s="2">
        <v>0</v>
      </c>
      <c r="BM92" s="2">
        <v>0</v>
      </c>
      <c r="BN92" s="2">
        <v>0</v>
      </c>
      <c r="BO92" s="2">
        <v>1</v>
      </c>
      <c r="BP92" s="2">
        <f t="shared" si="63"/>
        <v>0.16666666666666666</v>
      </c>
      <c r="BQ92" s="2">
        <v>0</v>
      </c>
      <c r="BR92" s="2">
        <v>0</v>
      </c>
      <c r="BS92" s="2">
        <v>1</v>
      </c>
      <c r="BT92" s="2">
        <v>0</v>
      </c>
      <c r="BU92" s="2">
        <v>0</v>
      </c>
      <c r="BV92" s="2">
        <v>0</v>
      </c>
      <c r="BW92" s="2">
        <f t="shared" si="64"/>
        <v>0.5</v>
      </c>
      <c r="BX92" s="2">
        <f t="shared" si="65"/>
        <v>0.75</v>
      </c>
      <c r="BY92" s="2">
        <v>1</v>
      </c>
      <c r="BZ92" s="2">
        <v>1</v>
      </c>
      <c r="CA92" s="2">
        <v>0</v>
      </c>
      <c r="CB92" s="2">
        <v>1</v>
      </c>
      <c r="CC92" s="2">
        <f t="shared" si="66"/>
        <v>0.25</v>
      </c>
      <c r="CD92" s="2">
        <f t="shared" si="67"/>
        <v>0</v>
      </c>
      <c r="CE92" s="2">
        <v>0</v>
      </c>
      <c r="CF92" s="2">
        <v>0</v>
      </c>
      <c r="CG92" s="2">
        <f t="shared" si="68"/>
        <v>1</v>
      </c>
      <c r="CH92" s="2">
        <v>0.5</v>
      </c>
      <c r="CI92" s="2">
        <v>0.5</v>
      </c>
      <c r="CJ92" s="2">
        <v>0</v>
      </c>
      <c r="CK92" s="2">
        <v>0</v>
      </c>
    </row>
    <row r="93" spans="1:89" x14ac:dyDescent="0.2">
      <c r="A93" s="1">
        <v>140</v>
      </c>
      <c r="B93" s="1" t="s">
        <v>364</v>
      </c>
      <c r="C93" s="1" t="s">
        <v>349</v>
      </c>
      <c r="D93" s="1" t="s">
        <v>219</v>
      </c>
      <c r="E93" s="1" t="s">
        <v>190</v>
      </c>
      <c r="F93" s="1" t="s">
        <v>190</v>
      </c>
      <c r="G93" s="2">
        <f t="shared" si="36"/>
        <v>0.48065476190476197</v>
      </c>
      <c r="H93" s="2">
        <f t="shared" si="37"/>
        <v>0.25297619047619047</v>
      </c>
      <c r="I93" s="2">
        <f t="shared" si="38"/>
        <v>0.70833333333333337</v>
      </c>
      <c r="J93" s="2">
        <f t="shared" si="39"/>
        <v>0.7142857142857143</v>
      </c>
      <c r="K93" s="2">
        <f t="shared" si="40"/>
        <v>0.42857142857142855</v>
      </c>
      <c r="L93" s="2">
        <f t="shared" si="41"/>
        <v>0.42857142857142855</v>
      </c>
      <c r="M93" s="2">
        <v>1</v>
      </c>
      <c r="N93" s="2">
        <v>1</v>
      </c>
      <c r="O93" s="2">
        <f t="shared" si="42"/>
        <v>1</v>
      </c>
      <c r="P93" s="2">
        <v>0.25</v>
      </c>
      <c r="Q93" s="2">
        <v>0.75</v>
      </c>
      <c r="R93" s="2">
        <f t="shared" si="43"/>
        <v>0</v>
      </c>
      <c r="S93" s="2">
        <v>0</v>
      </c>
      <c r="T93" s="2">
        <v>0</v>
      </c>
      <c r="U93" s="2">
        <v>0</v>
      </c>
      <c r="V93" s="2">
        <v>0</v>
      </c>
      <c r="W93" s="2">
        <v>0</v>
      </c>
      <c r="X93" s="2">
        <f t="shared" si="44"/>
        <v>1</v>
      </c>
      <c r="Y93" s="2">
        <f t="shared" si="45"/>
        <v>1</v>
      </c>
      <c r="Z93" s="2">
        <f t="shared" si="46"/>
        <v>1</v>
      </c>
      <c r="AA93" s="2">
        <v>0.25</v>
      </c>
      <c r="AB93" s="2">
        <v>0.75</v>
      </c>
      <c r="AC93" s="2">
        <f t="shared" si="47"/>
        <v>1</v>
      </c>
      <c r="AD93" s="2">
        <v>0.5</v>
      </c>
      <c r="AE93" s="2">
        <v>0.5</v>
      </c>
      <c r="AF93" s="2">
        <f t="shared" si="48"/>
        <v>1</v>
      </c>
      <c r="AG93" s="2">
        <v>0.5</v>
      </c>
      <c r="AH93" s="2">
        <v>0.5</v>
      </c>
      <c r="AI93" s="2">
        <f t="shared" si="49"/>
        <v>0.375</v>
      </c>
      <c r="AJ93" s="2">
        <f t="shared" si="50"/>
        <v>0</v>
      </c>
      <c r="AK93" s="2">
        <f t="shared" si="51"/>
        <v>0</v>
      </c>
      <c r="AL93" s="2">
        <f t="shared" si="52"/>
        <v>0</v>
      </c>
      <c r="AM93" s="2">
        <v>0</v>
      </c>
      <c r="AN93" s="2">
        <v>0</v>
      </c>
      <c r="AO93" s="2">
        <v>0</v>
      </c>
      <c r="AP93" s="2">
        <f t="shared" si="53"/>
        <v>0.75</v>
      </c>
      <c r="AQ93" s="2">
        <f t="shared" si="54"/>
        <v>0.75</v>
      </c>
      <c r="AR93" s="2">
        <v>1</v>
      </c>
      <c r="AS93" s="2">
        <v>0</v>
      </c>
      <c r="AT93" s="2">
        <v>1</v>
      </c>
      <c r="AU93" s="2">
        <v>1</v>
      </c>
      <c r="AV93" s="2">
        <f t="shared" si="55"/>
        <v>0.16666666666666666</v>
      </c>
      <c r="AW93" s="2">
        <f t="shared" si="56"/>
        <v>0</v>
      </c>
      <c r="AX93" s="2">
        <f t="shared" si="57"/>
        <v>0</v>
      </c>
      <c r="AY93" s="2">
        <v>0</v>
      </c>
      <c r="AZ93" s="2">
        <v>0</v>
      </c>
      <c r="BA93" s="2">
        <v>0</v>
      </c>
      <c r="BB93" s="2">
        <f t="shared" si="58"/>
        <v>0.33333333333333331</v>
      </c>
      <c r="BC93" s="2">
        <f t="shared" si="59"/>
        <v>0.33333333333333331</v>
      </c>
      <c r="BD93" s="2">
        <v>0</v>
      </c>
      <c r="BE93" s="2">
        <v>0</v>
      </c>
      <c r="BF93" s="2">
        <v>1</v>
      </c>
      <c r="BG93" s="2">
        <f t="shared" si="60"/>
        <v>0.66666666666666674</v>
      </c>
      <c r="BH93" s="2">
        <f t="shared" si="61"/>
        <v>0.58333333333333337</v>
      </c>
      <c r="BI93" s="2">
        <f t="shared" si="62"/>
        <v>0.83333333333333337</v>
      </c>
      <c r="BJ93" s="2">
        <v>1</v>
      </c>
      <c r="BK93" s="2">
        <v>1</v>
      </c>
      <c r="BL93" s="2">
        <v>1</v>
      </c>
      <c r="BM93" s="2">
        <v>0</v>
      </c>
      <c r="BN93" s="2">
        <v>1</v>
      </c>
      <c r="BO93" s="2">
        <v>1</v>
      </c>
      <c r="BP93" s="2">
        <f t="shared" si="63"/>
        <v>0.33333333333333331</v>
      </c>
      <c r="BQ93" s="2">
        <v>1</v>
      </c>
      <c r="BR93" s="2">
        <v>1</v>
      </c>
      <c r="BS93" s="2">
        <v>0</v>
      </c>
      <c r="BT93" s="2">
        <v>0</v>
      </c>
      <c r="BU93" s="2">
        <v>0</v>
      </c>
      <c r="BV93" s="2">
        <v>0</v>
      </c>
      <c r="BW93" s="2">
        <f t="shared" si="64"/>
        <v>0.75</v>
      </c>
      <c r="BX93" s="2">
        <f t="shared" si="65"/>
        <v>1</v>
      </c>
      <c r="BY93" s="2">
        <v>1</v>
      </c>
      <c r="BZ93" s="2">
        <v>1</v>
      </c>
      <c r="CA93" s="2">
        <v>1</v>
      </c>
      <c r="CB93" s="2">
        <v>1</v>
      </c>
      <c r="CC93" s="2">
        <f t="shared" si="66"/>
        <v>0.5</v>
      </c>
      <c r="CD93" s="2">
        <f t="shared" si="67"/>
        <v>1</v>
      </c>
      <c r="CE93" s="2">
        <v>0.5</v>
      </c>
      <c r="CF93" s="2">
        <v>0.5</v>
      </c>
      <c r="CG93" s="2">
        <f t="shared" si="68"/>
        <v>0</v>
      </c>
      <c r="CH93" s="2">
        <v>0</v>
      </c>
      <c r="CI93" s="2">
        <v>0</v>
      </c>
      <c r="CJ93" s="2">
        <v>0</v>
      </c>
      <c r="CK93" s="2">
        <v>1</v>
      </c>
    </row>
    <row r="94" spans="1:89" x14ac:dyDescent="0.2">
      <c r="A94" s="1">
        <v>15</v>
      </c>
      <c r="B94" s="1" t="s">
        <v>218</v>
      </c>
      <c r="C94" s="1" t="s">
        <v>188</v>
      </c>
      <c r="D94" s="1" t="s">
        <v>219</v>
      </c>
      <c r="E94" s="1" t="s">
        <v>190</v>
      </c>
      <c r="F94" s="1" t="s">
        <v>190</v>
      </c>
      <c r="G94" s="2">
        <f t="shared" si="36"/>
        <v>0.47842261904761907</v>
      </c>
      <c r="H94" s="2">
        <f t="shared" si="37"/>
        <v>0.36309523809523803</v>
      </c>
      <c r="I94" s="2">
        <f t="shared" si="38"/>
        <v>0.59375</v>
      </c>
      <c r="J94" s="2">
        <f t="shared" si="39"/>
        <v>0.60119047619047616</v>
      </c>
      <c r="K94" s="2">
        <f t="shared" si="40"/>
        <v>0.5357142857142857</v>
      </c>
      <c r="L94" s="2">
        <f t="shared" si="41"/>
        <v>0.5357142857142857</v>
      </c>
      <c r="M94" s="2">
        <v>1</v>
      </c>
      <c r="N94" s="2">
        <v>1</v>
      </c>
      <c r="O94" s="2">
        <f t="shared" si="42"/>
        <v>0.75</v>
      </c>
      <c r="P94" s="2">
        <v>0.25</v>
      </c>
      <c r="Q94" s="2">
        <v>0.5</v>
      </c>
      <c r="R94" s="2">
        <f t="shared" si="43"/>
        <v>0</v>
      </c>
      <c r="S94" s="2">
        <v>0</v>
      </c>
      <c r="T94" s="2">
        <v>0</v>
      </c>
      <c r="U94" s="2">
        <v>0</v>
      </c>
      <c r="V94" s="2">
        <v>0</v>
      </c>
      <c r="W94" s="2">
        <v>1</v>
      </c>
      <c r="X94" s="2">
        <f t="shared" si="44"/>
        <v>0.66666666666666663</v>
      </c>
      <c r="Y94" s="2">
        <f t="shared" si="45"/>
        <v>0.66666666666666663</v>
      </c>
      <c r="Z94" s="2">
        <f t="shared" si="46"/>
        <v>0</v>
      </c>
      <c r="AA94" s="2">
        <v>0</v>
      </c>
      <c r="AB94" s="2">
        <v>0</v>
      </c>
      <c r="AC94" s="2">
        <f t="shared" si="47"/>
        <v>1</v>
      </c>
      <c r="AD94" s="2">
        <v>0.5</v>
      </c>
      <c r="AE94" s="2">
        <v>0.5</v>
      </c>
      <c r="AF94" s="2">
        <f t="shared" si="48"/>
        <v>1</v>
      </c>
      <c r="AG94" s="2">
        <v>0.5</v>
      </c>
      <c r="AH94" s="2">
        <v>0.5</v>
      </c>
      <c r="AI94" s="2">
        <f t="shared" si="49"/>
        <v>0.625</v>
      </c>
      <c r="AJ94" s="2">
        <f t="shared" si="50"/>
        <v>0.5</v>
      </c>
      <c r="AK94" s="2">
        <f t="shared" si="51"/>
        <v>0.5</v>
      </c>
      <c r="AL94" s="2">
        <f t="shared" si="52"/>
        <v>1</v>
      </c>
      <c r="AM94" s="2">
        <v>0.5</v>
      </c>
      <c r="AN94" s="2">
        <v>0.5</v>
      </c>
      <c r="AO94" s="2">
        <v>0</v>
      </c>
      <c r="AP94" s="2">
        <f t="shared" si="53"/>
        <v>0.75</v>
      </c>
      <c r="AQ94" s="2">
        <f t="shared" si="54"/>
        <v>0.75</v>
      </c>
      <c r="AR94" s="2">
        <v>1</v>
      </c>
      <c r="AS94" s="2">
        <v>0</v>
      </c>
      <c r="AT94" s="2">
        <v>1</v>
      </c>
      <c r="AU94" s="2">
        <v>1</v>
      </c>
      <c r="AV94" s="2">
        <f t="shared" si="55"/>
        <v>0.16666666666666666</v>
      </c>
      <c r="AW94" s="2">
        <f t="shared" si="56"/>
        <v>0</v>
      </c>
      <c r="AX94" s="2">
        <f t="shared" si="57"/>
        <v>0</v>
      </c>
      <c r="AY94" s="2">
        <v>0</v>
      </c>
      <c r="AZ94" s="2">
        <v>0</v>
      </c>
      <c r="BA94" s="2">
        <v>0</v>
      </c>
      <c r="BB94" s="2">
        <f t="shared" si="58"/>
        <v>0.33333333333333331</v>
      </c>
      <c r="BC94" s="2">
        <f t="shared" si="59"/>
        <v>0.33333333333333331</v>
      </c>
      <c r="BD94" s="2">
        <v>1</v>
      </c>
      <c r="BE94" s="2">
        <v>0</v>
      </c>
      <c r="BF94" s="2">
        <v>0</v>
      </c>
      <c r="BG94" s="2">
        <f t="shared" si="60"/>
        <v>0.52083333333333326</v>
      </c>
      <c r="BH94" s="2">
        <f t="shared" si="61"/>
        <v>0.41666666666666663</v>
      </c>
      <c r="BI94" s="2">
        <f t="shared" si="62"/>
        <v>0.5</v>
      </c>
      <c r="BJ94" s="2">
        <v>0</v>
      </c>
      <c r="BK94" s="2">
        <v>0</v>
      </c>
      <c r="BL94" s="2">
        <v>1</v>
      </c>
      <c r="BM94" s="2">
        <v>1</v>
      </c>
      <c r="BN94" s="2">
        <v>0</v>
      </c>
      <c r="BO94" s="2">
        <v>1</v>
      </c>
      <c r="BP94" s="2">
        <f t="shared" si="63"/>
        <v>0.33333333333333331</v>
      </c>
      <c r="BQ94" s="2">
        <v>1</v>
      </c>
      <c r="BR94" s="2">
        <v>1</v>
      </c>
      <c r="BS94" s="2">
        <v>0</v>
      </c>
      <c r="BT94" s="2">
        <v>0</v>
      </c>
      <c r="BU94" s="2">
        <v>0</v>
      </c>
      <c r="BV94" s="2">
        <v>0</v>
      </c>
      <c r="BW94" s="2">
        <f t="shared" si="64"/>
        <v>0.625</v>
      </c>
      <c r="BX94" s="2">
        <f t="shared" si="65"/>
        <v>1</v>
      </c>
      <c r="BY94" s="2">
        <v>1</v>
      </c>
      <c r="BZ94" s="2">
        <v>1</v>
      </c>
      <c r="CA94" s="2">
        <v>1</v>
      </c>
      <c r="CB94" s="2">
        <v>1</v>
      </c>
      <c r="CC94" s="2">
        <f t="shared" si="66"/>
        <v>0.25</v>
      </c>
      <c r="CD94" s="2">
        <f t="shared" si="67"/>
        <v>0</v>
      </c>
      <c r="CE94" s="2">
        <v>0</v>
      </c>
      <c r="CF94" s="2">
        <v>0</v>
      </c>
      <c r="CG94" s="2">
        <f t="shared" si="68"/>
        <v>0</v>
      </c>
      <c r="CH94" s="2">
        <v>0</v>
      </c>
      <c r="CI94" s="2">
        <v>0</v>
      </c>
      <c r="CJ94" s="2">
        <v>0</v>
      </c>
      <c r="CK94" s="2">
        <v>1</v>
      </c>
    </row>
    <row r="95" spans="1:89" x14ac:dyDescent="0.2">
      <c r="A95" s="1">
        <v>124</v>
      </c>
      <c r="B95" s="1" t="s">
        <v>346</v>
      </c>
      <c r="C95" s="1" t="s">
        <v>296</v>
      </c>
      <c r="D95" s="1" t="s">
        <v>241</v>
      </c>
      <c r="E95" s="1" t="s">
        <v>297</v>
      </c>
      <c r="F95" s="1" t="s">
        <v>297</v>
      </c>
      <c r="G95" s="2">
        <f t="shared" si="36"/>
        <v>0.4776785714285714</v>
      </c>
      <c r="H95" s="2">
        <f t="shared" si="37"/>
        <v>0.45535714285714285</v>
      </c>
      <c r="I95" s="2">
        <f t="shared" si="38"/>
        <v>0.49999999999999994</v>
      </c>
      <c r="J95" s="2">
        <f t="shared" si="39"/>
        <v>0.61904761904761907</v>
      </c>
      <c r="K95" s="2">
        <f t="shared" si="40"/>
        <v>0.5714285714285714</v>
      </c>
      <c r="L95" s="2">
        <f t="shared" si="41"/>
        <v>0.5714285714285714</v>
      </c>
      <c r="M95" s="2">
        <v>1</v>
      </c>
      <c r="N95" s="2">
        <v>0</v>
      </c>
      <c r="O95" s="2">
        <f t="shared" si="42"/>
        <v>0</v>
      </c>
      <c r="P95" s="2">
        <v>0</v>
      </c>
      <c r="Q95" s="2">
        <v>0</v>
      </c>
      <c r="R95" s="2">
        <f t="shared" si="43"/>
        <v>0</v>
      </c>
      <c r="S95" s="2">
        <v>0</v>
      </c>
      <c r="T95" s="2">
        <v>0</v>
      </c>
      <c r="U95" s="2">
        <v>1</v>
      </c>
      <c r="V95" s="2">
        <v>1</v>
      </c>
      <c r="W95" s="2">
        <v>1</v>
      </c>
      <c r="X95" s="2">
        <f t="shared" si="44"/>
        <v>0.66666666666666663</v>
      </c>
      <c r="Y95" s="2">
        <f t="shared" si="45"/>
        <v>0.66666666666666663</v>
      </c>
      <c r="Z95" s="2">
        <f t="shared" si="46"/>
        <v>0</v>
      </c>
      <c r="AA95" s="2">
        <v>0</v>
      </c>
      <c r="AB95" s="2">
        <v>0</v>
      </c>
      <c r="AC95" s="2">
        <f t="shared" si="47"/>
        <v>1</v>
      </c>
      <c r="AD95" s="2">
        <v>0.5</v>
      </c>
      <c r="AE95" s="2">
        <v>0.5</v>
      </c>
      <c r="AF95" s="2">
        <f t="shared" si="48"/>
        <v>1</v>
      </c>
      <c r="AG95" s="2">
        <v>0.5</v>
      </c>
      <c r="AH95" s="2">
        <v>0.5</v>
      </c>
      <c r="AI95" s="2">
        <f t="shared" si="49"/>
        <v>0.375</v>
      </c>
      <c r="AJ95" s="2">
        <f t="shared" si="50"/>
        <v>0</v>
      </c>
      <c r="AK95" s="2">
        <f t="shared" si="51"/>
        <v>0</v>
      </c>
      <c r="AL95" s="2">
        <f t="shared" si="52"/>
        <v>0</v>
      </c>
      <c r="AM95" s="2">
        <v>0</v>
      </c>
      <c r="AN95" s="2">
        <v>0</v>
      </c>
      <c r="AO95" s="2">
        <v>0</v>
      </c>
      <c r="AP95" s="2">
        <f t="shared" si="53"/>
        <v>0.75</v>
      </c>
      <c r="AQ95" s="2">
        <f t="shared" si="54"/>
        <v>0.75</v>
      </c>
      <c r="AR95" s="2">
        <v>1</v>
      </c>
      <c r="AS95" s="2">
        <v>0</v>
      </c>
      <c r="AT95" s="2">
        <v>1</v>
      </c>
      <c r="AU95" s="2">
        <v>1</v>
      </c>
      <c r="AV95" s="2">
        <f t="shared" si="55"/>
        <v>0.66666666666666663</v>
      </c>
      <c r="AW95" s="2">
        <f t="shared" si="56"/>
        <v>1</v>
      </c>
      <c r="AX95" s="2">
        <f t="shared" si="57"/>
        <v>1</v>
      </c>
      <c r="AY95" s="2">
        <v>1</v>
      </c>
      <c r="AZ95" s="2">
        <v>1</v>
      </c>
      <c r="BA95" s="2">
        <v>1</v>
      </c>
      <c r="BB95" s="2">
        <f t="shared" si="58"/>
        <v>0.33333333333333331</v>
      </c>
      <c r="BC95" s="2">
        <f t="shared" si="59"/>
        <v>0.33333333333333331</v>
      </c>
      <c r="BD95" s="2">
        <v>0</v>
      </c>
      <c r="BE95" s="2">
        <v>0</v>
      </c>
      <c r="BF95" s="2">
        <v>1</v>
      </c>
      <c r="BG95" s="2">
        <f t="shared" si="60"/>
        <v>0.25</v>
      </c>
      <c r="BH95" s="2">
        <f t="shared" si="61"/>
        <v>0.25</v>
      </c>
      <c r="BI95" s="2">
        <f t="shared" si="62"/>
        <v>0.33333333333333331</v>
      </c>
      <c r="BJ95" s="2">
        <v>1</v>
      </c>
      <c r="BK95" s="2">
        <v>1</v>
      </c>
      <c r="BL95" s="2">
        <v>0</v>
      </c>
      <c r="BM95" s="2">
        <v>0</v>
      </c>
      <c r="BN95" s="2">
        <v>0</v>
      </c>
      <c r="BO95" s="2">
        <v>0</v>
      </c>
      <c r="BP95" s="2">
        <f t="shared" si="63"/>
        <v>0.16666666666666666</v>
      </c>
      <c r="BQ95" s="2">
        <v>0</v>
      </c>
      <c r="BR95" s="2">
        <v>0</v>
      </c>
      <c r="BS95" s="2">
        <v>0</v>
      </c>
      <c r="BT95" s="2">
        <v>1</v>
      </c>
      <c r="BU95" s="2">
        <v>0</v>
      </c>
      <c r="BV95" s="2">
        <v>0</v>
      </c>
      <c r="BW95" s="2">
        <f t="shared" si="64"/>
        <v>0.25</v>
      </c>
      <c r="BX95" s="2">
        <f t="shared" si="65"/>
        <v>0.5</v>
      </c>
      <c r="BY95" s="2">
        <v>1</v>
      </c>
      <c r="BZ95" s="2">
        <v>1</v>
      </c>
      <c r="CA95" s="2">
        <v>0</v>
      </c>
      <c r="CB95" s="2">
        <v>0</v>
      </c>
      <c r="CC95" s="2">
        <f t="shared" si="66"/>
        <v>0</v>
      </c>
      <c r="CD95" s="2">
        <f t="shared" si="67"/>
        <v>0</v>
      </c>
      <c r="CE95" s="2">
        <v>0</v>
      </c>
      <c r="CF95" s="2">
        <v>0</v>
      </c>
      <c r="CG95" s="2">
        <f t="shared" si="68"/>
        <v>0</v>
      </c>
      <c r="CH95" s="2">
        <v>0</v>
      </c>
      <c r="CI95" s="2">
        <v>0</v>
      </c>
      <c r="CJ95" s="2">
        <v>0</v>
      </c>
      <c r="CK95" s="2">
        <v>0</v>
      </c>
    </row>
    <row r="96" spans="1:89" x14ac:dyDescent="0.2">
      <c r="A96" s="1">
        <v>23</v>
      </c>
      <c r="B96" s="1" t="s">
        <v>212</v>
      </c>
      <c r="C96" s="1" t="s">
        <v>188</v>
      </c>
      <c r="D96" s="1" t="s">
        <v>234</v>
      </c>
      <c r="E96" s="1" t="s">
        <v>190</v>
      </c>
      <c r="F96" s="1" t="s">
        <v>190</v>
      </c>
      <c r="G96" s="2">
        <f t="shared" si="36"/>
        <v>0.47619047619047616</v>
      </c>
      <c r="H96" s="2">
        <f t="shared" si="37"/>
        <v>0.30654761904761901</v>
      </c>
      <c r="I96" s="2">
        <f t="shared" si="38"/>
        <v>0.64583333333333326</v>
      </c>
      <c r="J96" s="2">
        <f t="shared" si="39"/>
        <v>0.6964285714285714</v>
      </c>
      <c r="K96" s="2">
        <f t="shared" si="40"/>
        <v>0.39285714285714285</v>
      </c>
      <c r="L96" s="2">
        <f t="shared" si="41"/>
        <v>0.39285714285714285</v>
      </c>
      <c r="M96" s="2">
        <v>1</v>
      </c>
      <c r="N96" s="2">
        <v>0</v>
      </c>
      <c r="O96" s="2">
        <f t="shared" si="42"/>
        <v>0.75</v>
      </c>
      <c r="P96" s="2">
        <v>0.25</v>
      </c>
      <c r="Q96" s="2">
        <v>0.5</v>
      </c>
      <c r="R96" s="2">
        <f t="shared" si="43"/>
        <v>0</v>
      </c>
      <c r="S96" s="2">
        <v>0</v>
      </c>
      <c r="T96" s="2">
        <v>0</v>
      </c>
      <c r="U96" s="2">
        <v>0</v>
      </c>
      <c r="V96" s="2">
        <v>0</v>
      </c>
      <c r="W96" s="2">
        <v>1</v>
      </c>
      <c r="X96" s="2">
        <f t="shared" si="44"/>
        <v>1</v>
      </c>
      <c r="Y96" s="2">
        <f t="shared" si="45"/>
        <v>1</v>
      </c>
      <c r="Z96" s="2">
        <f t="shared" si="46"/>
        <v>1</v>
      </c>
      <c r="AA96" s="2">
        <v>0.25</v>
      </c>
      <c r="AB96" s="2">
        <v>0.75</v>
      </c>
      <c r="AC96" s="2">
        <f t="shared" si="47"/>
        <v>1</v>
      </c>
      <c r="AD96" s="2">
        <v>0.5</v>
      </c>
      <c r="AE96" s="2">
        <v>0.5</v>
      </c>
      <c r="AF96" s="2">
        <f t="shared" si="48"/>
        <v>1</v>
      </c>
      <c r="AG96" s="2">
        <v>0.5</v>
      </c>
      <c r="AH96" s="2">
        <v>0.5</v>
      </c>
      <c r="AI96" s="2">
        <f t="shared" si="49"/>
        <v>0.5</v>
      </c>
      <c r="AJ96" s="2">
        <f t="shared" si="50"/>
        <v>0.5</v>
      </c>
      <c r="AK96" s="2">
        <f t="shared" si="51"/>
        <v>0.5</v>
      </c>
      <c r="AL96" s="2">
        <f t="shared" si="52"/>
        <v>1</v>
      </c>
      <c r="AM96" s="2">
        <v>0.5</v>
      </c>
      <c r="AN96" s="2">
        <v>0.5</v>
      </c>
      <c r="AO96" s="2">
        <v>0</v>
      </c>
      <c r="AP96" s="2">
        <f t="shared" si="53"/>
        <v>0.5</v>
      </c>
      <c r="AQ96" s="2">
        <f t="shared" si="54"/>
        <v>0.5</v>
      </c>
      <c r="AR96" s="2">
        <v>1</v>
      </c>
      <c r="AS96" s="2">
        <v>0</v>
      </c>
      <c r="AT96" s="2">
        <v>1</v>
      </c>
      <c r="AU96" s="2">
        <v>0</v>
      </c>
      <c r="AV96" s="2">
        <f t="shared" si="55"/>
        <v>0.16666666666666666</v>
      </c>
      <c r="AW96" s="2">
        <f t="shared" si="56"/>
        <v>0</v>
      </c>
      <c r="AX96" s="2">
        <f t="shared" si="57"/>
        <v>0</v>
      </c>
      <c r="AY96" s="2">
        <v>0</v>
      </c>
      <c r="AZ96" s="2">
        <v>0</v>
      </c>
      <c r="BA96" s="2">
        <v>0</v>
      </c>
      <c r="BB96" s="2">
        <f t="shared" si="58"/>
        <v>0.33333333333333331</v>
      </c>
      <c r="BC96" s="2">
        <f t="shared" si="59"/>
        <v>0.33333333333333331</v>
      </c>
      <c r="BD96" s="2">
        <v>0</v>
      </c>
      <c r="BE96" s="2">
        <v>0</v>
      </c>
      <c r="BF96" s="2">
        <v>1</v>
      </c>
      <c r="BG96" s="2">
        <f t="shared" si="60"/>
        <v>0.54166666666666663</v>
      </c>
      <c r="BH96" s="2">
        <f t="shared" si="61"/>
        <v>0.33333333333333331</v>
      </c>
      <c r="BI96" s="2">
        <f t="shared" si="62"/>
        <v>0.33333333333333331</v>
      </c>
      <c r="BJ96" s="2">
        <v>0</v>
      </c>
      <c r="BK96" s="2">
        <v>1</v>
      </c>
      <c r="BL96" s="2">
        <v>1</v>
      </c>
      <c r="BM96" s="2">
        <v>0</v>
      </c>
      <c r="BN96" s="2">
        <v>0</v>
      </c>
      <c r="BO96" s="2">
        <v>0</v>
      </c>
      <c r="BP96" s="2">
        <f t="shared" si="63"/>
        <v>0.33333333333333331</v>
      </c>
      <c r="BQ96" s="2">
        <v>0</v>
      </c>
      <c r="BR96" s="2">
        <v>0</v>
      </c>
      <c r="BS96" s="2">
        <v>1</v>
      </c>
      <c r="BT96" s="2">
        <v>1</v>
      </c>
      <c r="BU96" s="2">
        <v>0</v>
      </c>
      <c r="BV96" s="2">
        <v>0</v>
      </c>
      <c r="BW96" s="2">
        <f t="shared" si="64"/>
        <v>0.75</v>
      </c>
      <c r="BX96" s="2">
        <f t="shared" si="65"/>
        <v>1</v>
      </c>
      <c r="BY96" s="2">
        <v>1</v>
      </c>
      <c r="BZ96" s="2">
        <v>1</v>
      </c>
      <c r="CA96" s="2">
        <v>1</v>
      </c>
      <c r="CB96" s="2">
        <v>1</v>
      </c>
      <c r="CC96" s="2">
        <f t="shared" si="66"/>
        <v>0.5</v>
      </c>
      <c r="CD96" s="2">
        <f t="shared" si="67"/>
        <v>1</v>
      </c>
      <c r="CE96" s="2">
        <v>0.5</v>
      </c>
      <c r="CF96" s="2">
        <v>0.5</v>
      </c>
      <c r="CG96" s="2">
        <f t="shared" si="68"/>
        <v>0</v>
      </c>
      <c r="CH96" s="2">
        <v>0</v>
      </c>
      <c r="CI96" s="2">
        <v>0</v>
      </c>
      <c r="CJ96" s="2">
        <v>0</v>
      </c>
      <c r="CK96" s="2">
        <v>1</v>
      </c>
    </row>
    <row r="97" spans="1:89" x14ac:dyDescent="0.2">
      <c r="A97" s="1">
        <v>137</v>
      </c>
      <c r="B97" s="1" t="s">
        <v>361</v>
      </c>
      <c r="C97" s="1" t="s">
        <v>349</v>
      </c>
      <c r="D97" s="1" t="s">
        <v>213</v>
      </c>
      <c r="E97" s="1" t="s">
        <v>190</v>
      </c>
      <c r="F97" s="1" t="s">
        <v>190</v>
      </c>
      <c r="G97" s="2">
        <f t="shared" si="36"/>
        <v>0.47172619047619047</v>
      </c>
      <c r="H97" s="2">
        <f t="shared" si="37"/>
        <v>0.31845238095238093</v>
      </c>
      <c r="I97" s="2">
        <f t="shared" si="38"/>
        <v>0.625</v>
      </c>
      <c r="J97" s="2">
        <f t="shared" si="39"/>
        <v>0.9285714285714286</v>
      </c>
      <c r="K97" s="2">
        <f t="shared" si="40"/>
        <v>0.8571428571428571</v>
      </c>
      <c r="L97" s="2">
        <f t="shared" si="41"/>
        <v>0.8571428571428571</v>
      </c>
      <c r="M97" s="2">
        <v>1</v>
      </c>
      <c r="N97" s="2">
        <v>0</v>
      </c>
      <c r="O97" s="2">
        <f t="shared" si="42"/>
        <v>1</v>
      </c>
      <c r="P97" s="2">
        <v>0.25</v>
      </c>
      <c r="Q97" s="2">
        <v>0.75</v>
      </c>
      <c r="R97" s="2">
        <f t="shared" si="43"/>
        <v>1</v>
      </c>
      <c r="S97" s="2">
        <v>0.25</v>
      </c>
      <c r="T97" s="2">
        <v>0.75</v>
      </c>
      <c r="U97" s="2">
        <v>1</v>
      </c>
      <c r="V97" s="2">
        <v>1</v>
      </c>
      <c r="W97" s="2">
        <v>1</v>
      </c>
      <c r="X97" s="2">
        <f t="shared" si="44"/>
        <v>1</v>
      </c>
      <c r="Y97" s="2">
        <f t="shared" si="45"/>
        <v>1</v>
      </c>
      <c r="Z97" s="2">
        <f t="shared" si="46"/>
        <v>1</v>
      </c>
      <c r="AA97" s="2">
        <v>0.25</v>
      </c>
      <c r="AB97" s="2">
        <v>0.75</v>
      </c>
      <c r="AC97" s="2">
        <f t="shared" si="47"/>
        <v>1</v>
      </c>
      <c r="AD97" s="2">
        <v>0.5</v>
      </c>
      <c r="AE97" s="2">
        <v>0.5</v>
      </c>
      <c r="AF97" s="2">
        <f t="shared" si="48"/>
        <v>1</v>
      </c>
      <c r="AG97" s="2">
        <v>0.5</v>
      </c>
      <c r="AH97" s="2">
        <v>0.5</v>
      </c>
      <c r="AI97" s="2">
        <f t="shared" si="49"/>
        <v>0</v>
      </c>
      <c r="AJ97" s="2">
        <f t="shared" si="50"/>
        <v>0</v>
      </c>
      <c r="AK97" s="2">
        <f t="shared" si="51"/>
        <v>0</v>
      </c>
      <c r="AL97" s="2">
        <f t="shared" si="52"/>
        <v>0</v>
      </c>
      <c r="AM97" s="2">
        <v>0</v>
      </c>
      <c r="AN97" s="2">
        <v>0</v>
      </c>
      <c r="AO97" s="2">
        <v>0</v>
      </c>
      <c r="AP97" s="2">
        <f t="shared" si="53"/>
        <v>0</v>
      </c>
      <c r="AQ97" s="2">
        <f t="shared" si="54"/>
        <v>0</v>
      </c>
      <c r="AR97" s="2">
        <v>0</v>
      </c>
      <c r="AS97" s="2">
        <v>0</v>
      </c>
      <c r="AT97" s="2">
        <v>0</v>
      </c>
      <c r="AU97" s="2">
        <v>0</v>
      </c>
      <c r="AV97" s="2">
        <f t="shared" si="55"/>
        <v>0.5</v>
      </c>
      <c r="AW97" s="2">
        <f t="shared" si="56"/>
        <v>0</v>
      </c>
      <c r="AX97" s="2">
        <f t="shared" si="57"/>
        <v>0</v>
      </c>
      <c r="AY97" s="2">
        <v>0</v>
      </c>
      <c r="AZ97" s="2">
        <v>0</v>
      </c>
      <c r="BA97" s="2">
        <v>0</v>
      </c>
      <c r="BB97" s="2">
        <f t="shared" si="58"/>
        <v>1</v>
      </c>
      <c r="BC97" s="2">
        <f t="shared" si="59"/>
        <v>1</v>
      </c>
      <c r="BD97" s="2">
        <v>1</v>
      </c>
      <c r="BE97" s="2">
        <v>1</v>
      </c>
      <c r="BF97" s="2">
        <v>1</v>
      </c>
      <c r="BG97" s="2">
        <f t="shared" si="60"/>
        <v>0.45833333333333331</v>
      </c>
      <c r="BH97" s="2">
        <f t="shared" si="61"/>
        <v>0.41666666666666663</v>
      </c>
      <c r="BI97" s="2">
        <f t="shared" si="62"/>
        <v>0.5</v>
      </c>
      <c r="BJ97" s="2">
        <v>0</v>
      </c>
      <c r="BK97" s="2">
        <v>0</v>
      </c>
      <c r="BL97" s="2">
        <v>1</v>
      </c>
      <c r="BM97" s="2">
        <v>0</v>
      </c>
      <c r="BN97" s="2">
        <v>1</v>
      </c>
      <c r="BO97" s="2">
        <v>1</v>
      </c>
      <c r="BP97" s="2">
        <f t="shared" si="63"/>
        <v>0.33333333333333331</v>
      </c>
      <c r="BQ97" s="2">
        <v>0</v>
      </c>
      <c r="BR97" s="2">
        <v>0</v>
      </c>
      <c r="BS97" s="2">
        <v>0</v>
      </c>
      <c r="BT97" s="2">
        <v>1</v>
      </c>
      <c r="BU97" s="2">
        <v>1</v>
      </c>
      <c r="BV97" s="2">
        <v>0</v>
      </c>
      <c r="BW97" s="2">
        <f t="shared" si="64"/>
        <v>0.5</v>
      </c>
      <c r="BX97" s="2">
        <f t="shared" si="65"/>
        <v>0.5</v>
      </c>
      <c r="BY97" s="2">
        <v>1</v>
      </c>
      <c r="BZ97" s="2">
        <v>1</v>
      </c>
      <c r="CA97" s="2">
        <v>0</v>
      </c>
      <c r="CB97" s="2">
        <v>0</v>
      </c>
      <c r="CC97" s="2">
        <f t="shared" si="66"/>
        <v>0.5</v>
      </c>
      <c r="CD97" s="2">
        <f t="shared" si="67"/>
        <v>0</v>
      </c>
      <c r="CE97" s="2">
        <v>0</v>
      </c>
      <c r="CF97" s="2">
        <v>0</v>
      </c>
      <c r="CG97" s="2">
        <f t="shared" si="68"/>
        <v>1</v>
      </c>
      <c r="CH97" s="2">
        <v>0.5</v>
      </c>
      <c r="CI97" s="2">
        <v>0.5</v>
      </c>
      <c r="CJ97" s="2">
        <v>0</v>
      </c>
      <c r="CK97" s="2">
        <v>1</v>
      </c>
    </row>
    <row r="98" spans="1:89" x14ac:dyDescent="0.2">
      <c r="A98" s="1">
        <v>156</v>
      </c>
      <c r="B98" s="1" t="s">
        <v>360</v>
      </c>
      <c r="C98" s="1" t="s">
        <v>349</v>
      </c>
      <c r="D98" s="1" t="s">
        <v>247</v>
      </c>
      <c r="E98" s="1" t="s">
        <v>190</v>
      </c>
      <c r="F98" s="1" t="s">
        <v>190</v>
      </c>
      <c r="G98" s="2">
        <f t="shared" si="36"/>
        <v>0.46726190476190477</v>
      </c>
      <c r="H98" s="2">
        <f t="shared" si="37"/>
        <v>0.28869047619047616</v>
      </c>
      <c r="I98" s="2">
        <f t="shared" si="38"/>
        <v>0.64583333333333326</v>
      </c>
      <c r="J98" s="2">
        <f t="shared" si="39"/>
        <v>0.45238095238095233</v>
      </c>
      <c r="K98" s="2">
        <f t="shared" si="40"/>
        <v>0.5714285714285714</v>
      </c>
      <c r="L98" s="2">
        <f t="shared" si="41"/>
        <v>0.5714285714285714</v>
      </c>
      <c r="M98" s="2">
        <v>1</v>
      </c>
      <c r="N98" s="2">
        <v>1</v>
      </c>
      <c r="O98" s="2">
        <f t="shared" si="42"/>
        <v>0</v>
      </c>
      <c r="P98" s="2">
        <v>0</v>
      </c>
      <c r="Q98" s="2">
        <v>0</v>
      </c>
      <c r="R98" s="2">
        <f t="shared" si="43"/>
        <v>1</v>
      </c>
      <c r="S98" s="2">
        <v>0.25</v>
      </c>
      <c r="T98" s="2">
        <v>0.75</v>
      </c>
      <c r="U98" s="2">
        <v>0</v>
      </c>
      <c r="V98" s="2">
        <v>0</v>
      </c>
      <c r="W98" s="2">
        <v>1</v>
      </c>
      <c r="X98" s="2">
        <f t="shared" si="44"/>
        <v>0.33333333333333331</v>
      </c>
      <c r="Y98" s="2">
        <f t="shared" si="45"/>
        <v>0.33333333333333331</v>
      </c>
      <c r="Z98" s="2">
        <f t="shared" si="46"/>
        <v>0</v>
      </c>
      <c r="AA98" s="2">
        <v>0</v>
      </c>
      <c r="AB98" s="2">
        <v>0</v>
      </c>
      <c r="AC98" s="2">
        <f t="shared" si="47"/>
        <v>1</v>
      </c>
      <c r="AD98" s="2">
        <v>0.5</v>
      </c>
      <c r="AE98" s="2">
        <v>0.5</v>
      </c>
      <c r="AF98" s="2">
        <f t="shared" si="48"/>
        <v>0</v>
      </c>
      <c r="AG98" s="2">
        <v>0</v>
      </c>
      <c r="AH98" s="2">
        <v>0</v>
      </c>
      <c r="AI98" s="2">
        <f t="shared" si="49"/>
        <v>0.25</v>
      </c>
      <c r="AJ98" s="2">
        <f t="shared" si="50"/>
        <v>0</v>
      </c>
      <c r="AK98" s="2">
        <f t="shared" si="51"/>
        <v>0</v>
      </c>
      <c r="AL98" s="2">
        <f t="shared" si="52"/>
        <v>0</v>
      </c>
      <c r="AM98" s="2">
        <v>0</v>
      </c>
      <c r="AN98" s="2">
        <v>0</v>
      </c>
      <c r="AO98" s="2">
        <v>0</v>
      </c>
      <c r="AP98" s="2">
        <f t="shared" si="53"/>
        <v>0.5</v>
      </c>
      <c r="AQ98" s="2">
        <f t="shared" si="54"/>
        <v>0.5</v>
      </c>
      <c r="AR98" s="2">
        <v>1</v>
      </c>
      <c r="AS98" s="2">
        <v>0</v>
      </c>
      <c r="AT98" s="2">
        <v>1</v>
      </c>
      <c r="AU98" s="2">
        <v>0</v>
      </c>
      <c r="AV98" s="2">
        <f t="shared" si="55"/>
        <v>0.5</v>
      </c>
      <c r="AW98" s="2">
        <f t="shared" si="56"/>
        <v>0</v>
      </c>
      <c r="AX98" s="2">
        <f t="shared" si="57"/>
        <v>0</v>
      </c>
      <c r="AY98" s="2">
        <v>0</v>
      </c>
      <c r="AZ98" s="2">
        <v>0</v>
      </c>
      <c r="BA98" s="2">
        <v>0</v>
      </c>
      <c r="BB98" s="2">
        <f t="shared" si="58"/>
        <v>1</v>
      </c>
      <c r="BC98" s="2">
        <f t="shared" si="59"/>
        <v>1</v>
      </c>
      <c r="BD98" s="2">
        <v>1</v>
      </c>
      <c r="BE98" s="2">
        <v>1</v>
      </c>
      <c r="BF98" s="2">
        <v>1</v>
      </c>
      <c r="BG98" s="2">
        <f t="shared" si="60"/>
        <v>0.66666666666666663</v>
      </c>
      <c r="BH98" s="2">
        <f t="shared" si="61"/>
        <v>0.58333333333333326</v>
      </c>
      <c r="BI98" s="2">
        <f t="shared" si="62"/>
        <v>0.66666666666666663</v>
      </c>
      <c r="BJ98" s="2">
        <v>1</v>
      </c>
      <c r="BK98" s="2">
        <v>1</v>
      </c>
      <c r="BL98" s="2">
        <v>0</v>
      </c>
      <c r="BM98" s="2">
        <v>0</v>
      </c>
      <c r="BN98" s="2">
        <v>1</v>
      </c>
      <c r="BO98" s="2">
        <v>1</v>
      </c>
      <c r="BP98" s="2">
        <f t="shared" si="63"/>
        <v>0.5</v>
      </c>
      <c r="BQ98" s="2">
        <v>0</v>
      </c>
      <c r="BR98" s="2">
        <v>0</v>
      </c>
      <c r="BS98" s="2">
        <v>1</v>
      </c>
      <c r="BT98" s="2">
        <v>1</v>
      </c>
      <c r="BU98" s="2">
        <v>1</v>
      </c>
      <c r="BV98" s="2">
        <v>0</v>
      </c>
      <c r="BW98" s="2">
        <f t="shared" si="64"/>
        <v>0.75</v>
      </c>
      <c r="BX98" s="2">
        <f t="shared" si="65"/>
        <v>1</v>
      </c>
      <c r="BY98" s="2">
        <v>1</v>
      </c>
      <c r="BZ98" s="2">
        <v>1</v>
      </c>
      <c r="CA98" s="2">
        <v>1</v>
      </c>
      <c r="CB98" s="2">
        <v>1</v>
      </c>
      <c r="CC98" s="2">
        <f t="shared" si="66"/>
        <v>0.5</v>
      </c>
      <c r="CD98" s="2">
        <f t="shared" si="67"/>
        <v>0</v>
      </c>
      <c r="CE98" s="2">
        <v>0</v>
      </c>
      <c r="CF98" s="2">
        <v>0</v>
      </c>
      <c r="CG98" s="2">
        <f t="shared" si="68"/>
        <v>1</v>
      </c>
      <c r="CH98" s="2">
        <v>0.5</v>
      </c>
      <c r="CI98" s="2">
        <v>0.5</v>
      </c>
      <c r="CJ98" s="2">
        <v>1</v>
      </c>
      <c r="CK98" s="2">
        <v>0</v>
      </c>
    </row>
    <row r="99" spans="1:89" x14ac:dyDescent="0.2">
      <c r="A99" s="1">
        <v>227</v>
      </c>
      <c r="B99" s="1" t="s">
        <v>447</v>
      </c>
      <c r="C99" s="1" t="s">
        <v>422</v>
      </c>
      <c r="D99" s="1" t="s">
        <v>240</v>
      </c>
      <c r="E99" s="1" t="s">
        <v>190</v>
      </c>
      <c r="F99" s="1" t="s">
        <v>190</v>
      </c>
      <c r="G99" s="2">
        <f t="shared" si="36"/>
        <v>0.46726190476190471</v>
      </c>
      <c r="H99" s="2">
        <f t="shared" si="37"/>
        <v>0.41369047619047622</v>
      </c>
      <c r="I99" s="2">
        <f t="shared" si="38"/>
        <v>0.52083333333333337</v>
      </c>
      <c r="J99" s="2">
        <f t="shared" si="39"/>
        <v>0.70238095238095233</v>
      </c>
      <c r="K99" s="2">
        <f t="shared" si="40"/>
        <v>0.8214285714285714</v>
      </c>
      <c r="L99" s="2">
        <f t="shared" si="41"/>
        <v>0.8214285714285714</v>
      </c>
      <c r="M99" s="2">
        <v>1</v>
      </c>
      <c r="N99" s="2">
        <v>1</v>
      </c>
      <c r="O99" s="2">
        <f t="shared" si="42"/>
        <v>0.75</v>
      </c>
      <c r="P99" s="2">
        <v>0.25</v>
      </c>
      <c r="Q99" s="2">
        <v>0.5</v>
      </c>
      <c r="R99" s="2">
        <f t="shared" si="43"/>
        <v>0</v>
      </c>
      <c r="S99" s="2">
        <v>0</v>
      </c>
      <c r="T99" s="2">
        <v>0</v>
      </c>
      <c r="U99" s="2">
        <v>1</v>
      </c>
      <c r="V99" s="2">
        <v>1</v>
      </c>
      <c r="W99" s="2">
        <v>1</v>
      </c>
      <c r="X99" s="2">
        <f t="shared" si="44"/>
        <v>0.58333333333333337</v>
      </c>
      <c r="Y99" s="2">
        <f t="shared" si="45"/>
        <v>0.58333333333333337</v>
      </c>
      <c r="Z99" s="2">
        <f t="shared" si="46"/>
        <v>0.75</v>
      </c>
      <c r="AA99" s="2">
        <v>0.25</v>
      </c>
      <c r="AB99" s="2">
        <v>0.5</v>
      </c>
      <c r="AC99" s="2">
        <f t="shared" si="47"/>
        <v>0</v>
      </c>
      <c r="AD99" s="2">
        <v>0</v>
      </c>
      <c r="AE99" s="2">
        <v>0</v>
      </c>
      <c r="AF99" s="2">
        <f t="shared" si="48"/>
        <v>1</v>
      </c>
      <c r="AG99" s="2">
        <v>0.5</v>
      </c>
      <c r="AH99" s="2">
        <v>0.5</v>
      </c>
      <c r="AI99" s="2">
        <f t="shared" si="49"/>
        <v>0.375</v>
      </c>
      <c r="AJ99" s="2">
        <f t="shared" si="50"/>
        <v>0</v>
      </c>
      <c r="AK99" s="2">
        <f t="shared" si="51"/>
        <v>0</v>
      </c>
      <c r="AL99" s="2">
        <f t="shared" si="52"/>
        <v>0</v>
      </c>
      <c r="AM99" s="2">
        <v>0</v>
      </c>
      <c r="AN99" s="2">
        <v>0</v>
      </c>
      <c r="AO99" s="2">
        <v>0</v>
      </c>
      <c r="AP99" s="2">
        <f t="shared" si="53"/>
        <v>0.75</v>
      </c>
      <c r="AQ99" s="2">
        <f t="shared" si="54"/>
        <v>0.75</v>
      </c>
      <c r="AR99" s="2">
        <v>1</v>
      </c>
      <c r="AS99" s="2">
        <v>0</v>
      </c>
      <c r="AT99" s="2">
        <v>1</v>
      </c>
      <c r="AU99" s="2">
        <v>1</v>
      </c>
      <c r="AV99" s="2">
        <f t="shared" si="55"/>
        <v>0.33333333333333331</v>
      </c>
      <c r="AW99" s="2">
        <f t="shared" si="56"/>
        <v>0.66666666666666663</v>
      </c>
      <c r="AX99" s="2">
        <f t="shared" si="57"/>
        <v>0.66666666666666663</v>
      </c>
      <c r="AY99" s="2">
        <v>1</v>
      </c>
      <c r="AZ99" s="2">
        <v>0</v>
      </c>
      <c r="BA99" s="2">
        <v>1</v>
      </c>
      <c r="BB99" s="2">
        <f t="shared" si="58"/>
        <v>0</v>
      </c>
      <c r="BC99" s="2">
        <f t="shared" si="59"/>
        <v>0</v>
      </c>
      <c r="BD99" s="2">
        <v>0</v>
      </c>
      <c r="BE99" s="2">
        <v>0</v>
      </c>
      <c r="BF99" s="2">
        <v>0</v>
      </c>
      <c r="BG99" s="2">
        <f t="shared" si="60"/>
        <v>0.45833333333333331</v>
      </c>
      <c r="BH99" s="2">
        <f t="shared" si="61"/>
        <v>0.16666666666666666</v>
      </c>
      <c r="BI99" s="2">
        <f t="shared" si="62"/>
        <v>0.33333333333333331</v>
      </c>
      <c r="BJ99" s="2">
        <v>0</v>
      </c>
      <c r="BK99" s="2">
        <v>0</v>
      </c>
      <c r="BL99" s="2">
        <v>1</v>
      </c>
      <c r="BM99" s="2">
        <v>0</v>
      </c>
      <c r="BN99" s="2">
        <v>0</v>
      </c>
      <c r="BO99" s="2">
        <v>1</v>
      </c>
      <c r="BP99" s="2">
        <f t="shared" si="63"/>
        <v>0</v>
      </c>
      <c r="BQ99" s="2">
        <v>0</v>
      </c>
      <c r="BR99" s="2">
        <v>0</v>
      </c>
      <c r="BS99" s="2">
        <v>0</v>
      </c>
      <c r="BT99" s="2">
        <v>0</v>
      </c>
      <c r="BU99" s="2">
        <v>0</v>
      </c>
      <c r="BV99" s="2">
        <v>0</v>
      </c>
      <c r="BW99" s="2">
        <f t="shared" si="64"/>
        <v>0.75</v>
      </c>
      <c r="BX99" s="2">
        <f t="shared" si="65"/>
        <v>1</v>
      </c>
      <c r="BY99" s="2">
        <v>1</v>
      </c>
      <c r="BZ99" s="2">
        <v>1</v>
      </c>
      <c r="CA99" s="2">
        <v>1</v>
      </c>
      <c r="CB99" s="2">
        <v>1</v>
      </c>
      <c r="CC99" s="2">
        <f t="shared" si="66"/>
        <v>0.5</v>
      </c>
      <c r="CD99" s="2">
        <f t="shared" si="67"/>
        <v>0</v>
      </c>
      <c r="CE99" s="2">
        <v>0</v>
      </c>
      <c r="CF99" s="2">
        <v>0</v>
      </c>
      <c r="CG99" s="2">
        <f t="shared" si="68"/>
        <v>0</v>
      </c>
      <c r="CH99" s="2">
        <v>0</v>
      </c>
      <c r="CI99" s="2">
        <v>0</v>
      </c>
      <c r="CJ99" s="2">
        <v>1</v>
      </c>
      <c r="CK99" s="2">
        <v>1</v>
      </c>
    </row>
    <row r="100" spans="1:89" x14ac:dyDescent="0.2">
      <c r="A100" s="1">
        <v>37</v>
      </c>
      <c r="B100" s="1" t="s">
        <v>258</v>
      </c>
      <c r="C100" s="1" t="s">
        <v>253</v>
      </c>
      <c r="D100" s="1" t="s">
        <v>249</v>
      </c>
      <c r="E100" s="1" t="s">
        <v>190</v>
      </c>
      <c r="F100" s="1" t="s">
        <v>191</v>
      </c>
      <c r="G100" s="2">
        <f t="shared" si="36"/>
        <v>0.46614583333333331</v>
      </c>
      <c r="H100" s="2">
        <f t="shared" si="37"/>
        <v>0.41666666666666663</v>
      </c>
      <c r="I100" s="2">
        <f t="shared" si="38"/>
        <v>0.515625</v>
      </c>
      <c r="J100" s="2">
        <f t="shared" si="39"/>
        <v>0.45833333333333331</v>
      </c>
      <c r="K100" s="2">
        <f t="shared" si="40"/>
        <v>0.25</v>
      </c>
      <c r="L100" s="2">
        <f t="shared" si="41"/>
        <v>0.25</v>
      </c>
      <c r="M100" s="2">
        <v>1</v>
      </c>
      <c r="N100" s="2">
        <v>0</v>
      </c>
      <c r="O100" s="2">
        <f t="shared" si="42"/>
        <v>0.75</v>
      </c>
      <c r="P100" s="2">
        <v>0.25</v>
      </c>
      <c r="Q100" s="2">
        <v>0.5</v>
      </c>
      <c r="R100" s="2">
        <f t="shared" si="43"/>
        <v>0</v>
      </c>
      <c r="S100" s="2">
        <v>0</v>
      </c>
      <c r="T100" s="2">
        <v>0</v>
      </c>
      <c r="U100" s="2">
        <v>0</v>
      </c>
      <c r="V100" s="2">
        <v>0</v>
      </c>
      <c r="W100" s="2">
        <v>0</v>
      </c>
      <c r="X100" s="2">
        <f t="shared" si="44"/>
        <v>0.66666666666666663</v>
      </c>
      <c r="Y100" s="2">
        <f t="shared" si="45"/>
        <v>0.66666666666666663</v>
      </c>
      <c r="Z100" s="2">
        <f t="shared" si="46"/>
        <v>0</v>
      </c>
      <c r="AA100" s="2">
        <v>0</v>
      </c>
      <c r="AB100" s="2">
        <v>0</v>
      </c>
      <c r="AC100" s="2">
        <f t="shared" si="47"/>
        <v>1</v>
      </c>
      <c r="AD100" s="2">
        <v>0.5</v>
      </c>
      <c r="AE100" s="2">
        <v>0.5</v>
      </c>
      <c r="AF100" s="2">
        <f t="shared" si="48"/>
        <v>1</v>
      </c>
      <c r="AG100" s="2">
        <v>0.5</v>
      </c>
      <c r="AH100" s="2">
        <v>0.5</v>
      </c>
      <c r="AI100" s="2">
        <f t="shared" si="49"/>
        <v>0.625</v>
      </c>
      <c r="AJ100" s="2">
        <f t="shared" si="50"/>
        <v>1</v>
      </c>
      <c r="AK100" s="2">
        <f t="shared" si="51"/>
        <v>1</v>
      </c>
      <c r="AL100" s="2">
        <f t="shared" si="52"/>
        <v>1</v>
      </c>
      <c r="AM100" s="2">
        <v>0.5</v>
      </c>
      <c r="AN100" s="2">
        <v>0.5</v>
      </c>
      <c r="AO100" s="2">
        <v>1</v>
      </c>
      <c r="AP100" s="2">
        <f t="shared" si="53"/>
        <v>0.25</v>
      </c>
      <c r="AQ100" s="2">
        <f t="shared" si="54"/>
        <v>0.25</v>
      </c>
      <c r="AR100" s="2">
        <v>1</v>
      </c>
      <c r="AS100" s="2">
        <v>0</v>
      </c>
      <c r="AT100" s="2">
        <v>0</v>
      </c>
      <c r="AU100" s="2">
        <v>0</v>
      </c>
      <c r="AV100" s="2">
        <f t="shared" si="55"/>
        <v>0.16666666666666666</v>
      </c>
      <c r="AW100" s="2">
        <f t="shared" si="56"/>
        <v>0</v>
      </c>
      <c r="AX100" s="2">
        <f t="shared" si="57"/>
        <v>0</v>
      </c>
      <c r="AY100" s="2">
        <v>0</v>
      </c>
      <c r="AZ100" s="2">
        <v>0</v>
      </c>
      <c r="BA100" s="2">
        <v>0</v>
      </c>
      <c r="BB100" s="2">
        <f t="shared" si="58"/>
        <v>0.33333333333333331</v>
      </c>
      <c r="BC100" s="2">
        <f t="shared" si="59"/>
        <v>0.33333333333333331</v>
      </c>
      <c r="BD100" s="2">
        <v>1</v>
      </c>
      <c r="BE100" s="2">
        <v>0</v>
      </c>
      <c r="BF100" s="2">
        <v>0</v>
      </c>
      <c r="BG100" s="2">
        <f t="shared" si="60"/>
        <v>0.61458333333333326</v>
      </c>
      <c r="BH100" s="2">
        <f t="shared" si="61"/>
        <v>0.41666666666666663</v>
      </c>
      <c r="BI100" s="2">
        <f t="shared" si="62"/>
        <v>0.5</v>
      </c>
      <c r="BJ100" s="2">
        <v>0</v>
      </c>
      <c r="BK100" s="2">
        <v>1</v>
      </c>
      <c r="BL100" s="2">
        <v>0</v>
      </c>
      <c r="BM100" s="2">
        <v>1</v>
      </c>
      <c r="BN100" s="2">
        <v>0</v>
      </c>
      <c r="BO100" s="2">
        <v>1</v>
      </c>
      <c r="BP100" s="2">
        <f t="shared" si="63"/>
        <v>0.33333333333333331</v>
      </c>
      <c r="BQ100" s="2">
        <v>1</v>
      </c>
      <c r="BR100" s="2">
        <v>1</v>
      </c>
      <c r="BS100" s="2">
        <v>0</v>
      </c>
      <c r="BT100" s="2">
        <v>0</v>
      </c>
      <c r="BU100" s="2">
        <v>0</v>
      </c>
      <c r="BV100" s="2">
        <v>0</v>
      </c>
      <c r="BW100" s="2">
        <f t="shared" si="64"/>
        <v>0.8125</v>
      </c>
      <c r="BX100" s="2">
        <f t="shared" si="65"/>
        <v>1</v>
      </c>
      <c r="BY100" s="2">
        <v>1</v>
      </c>
      <c r="BZ100" s="2">
        <v>1</v>
      </c>
      <c r="CA100" s="2">
        <v>1</v>
      </c>
      <c r="CB100" s="2">
        <v>1</v>
      </c>
      <c r="CC100" s="2">
        <f t="shared" si="66"/>
        <v>0.625</v>
      </c>
      <c r="CD100" s="2">
        <f t="shared" si="67"/>
        <v>1</v>
      </c>
      <c r="CE100" s="2">
        <v>0.5</v>
      </c>
      <c r="CF100" s="2">
        <v>0.5</v>
      </c>
      <c r="CG100" s="2">
        <f t="shared" si="68"/>
        <v>0.5</v>
      </c>
      <c r="CH100" s="2">
        <v>0.5</v>
      </c>
      <c r="CI100" s="2">
        <v>0</v>
      </c>
      <c r="CJ100" s="2">
        <v>0</v>
      </c>
      <c r="CK100" s="2">
        <v>1</v>
      </c>
    </row>
    <row r="101" spans="1:89" x14ac:dyDescent="0.2">
      <c r="A101" s="1">
        <v>43</v>
      </c>
      <c r="B101" s="1" t="s">
        <v>266</v>
      </c>
      <c r="C101" s="1" t="s">
        <v>260</v>
      </c>
      <c r="D101" s="1" t="s">
        <v>201</v>
      </c>
      <c r="E101" s="1" t="s">
        <v>190</v>
      </c>
      <c r="F101" s="1" t="s">
        <v>190</v>
      </c>
      <c r="G101" s="2">
        <f t="shared" si="36"/>
        <v>0.46316964285714285</v>
      </c>
      <c r="H101" s="2">
        <f t="shared" si="37"/>
        <v>0.4732142857142857</v>
      </c>
      <c r="I101" s="2">
        <f t="shared" si="38"/>
        <v>0.453125</v>
      </c>
      <c r="J101" s="2">
        <f t="shared" si="39"/>
        <v>0.65476190476190477</v>
      </c>
      <c r="K101" s="2">
        <f t="shared" si="40"/>
        <v>0.39285714285714285</v>
      </c>
      <c r="L101" s="2">
        <f t="shared" si="41"/>
        <v>0.39285714285714285</v>
      </c>
      <c r="M101" s="2">
        <v>1</v>
      </c>
      <c r="N101" s="2">
        <v>1</v>
      </c>
      <c r="O101" s="2">
        <f t="shared" si="42"/>
        <v>0.75</v>
      </c>
      <c r="P101" s="2">
        <v>0.25</v>
      </c>
      <c r="Q101" s="2">
        <v>0.5</v>
      </c>
      <c r="R101" s="2">
        <f t="shared" si="43"/>
        <v>0</v>
      </c>
      <c r="S101" s="2">
        <v>0</v>
      </c>
      <c r="T101" s="2">
        <v>0</v>
      </c>
      <c r="U101" s="2">
        <v>0</v>
      </c>
      <c r="V101" s="2">
        <v>0</v>
      </c>
      <c r="W101" s="2">
        <v>0</v>
      </c>
      <c r="X101" s="2">
        <f t="shared" si="44"/>
        <v>0.91666666666666663</v>
      </c>
      <c r="Y101" s="2">
        <f t="shared" si="45"/>
        <v>0.91666666666666663</v>
      </c>
      <c r="Z101" s="2">
        <f t="shared" si="46"/>
        <v>0.75</v>
      </c>
      <c r="AA101" s="2">
        <v>0.25</v>
      </c>
      <c r="AB101" s="2">
        <v>0.5</v>
      </c>
      <c r="AC101" s="2">
        <f t="shared" si="47"/>
        <v>1</v>
      </c>
      <c r="AD101" s="2">
        <v>0.5</v>
      </c>
      <c r="AE101" s="2">
        <v>0.5</v>
      </c>
      <c r="AF101" s="2">
        <f t="shared" si="48"/>
        <v>1</v>
      </c>
      <c r="AG101" s="2">
        <v>0.5</v>
      </c>
      <c r="AH101" s="2">
        <v>0.5</v>
      </c>
      <c r="AI101" s="2">
        <f t="shared" si="49"/>
        <v>0.5</v>
      </c>
      <c r="AJ101" s="2">
        <f t="shared" si="50"/>
        <v>1</v>
      </c>
      <c r="AK101" s="2">
        <f t="shared" si="51"/>
        <v>1</v>
      </c>
      <c r="AL101" s="2">
        <f t="shared" si="52"/>
        <v>1</v>
      </c>
      <c r="AM101" s="2">
        <v>0.5</v>
      </c>
      <c r="AN101" s="2">
        <v>0.5</v>
      </c>
      <c r="AO101" s="2">
        <v>1</v>
      </c>
      <c r="AP101" s="2">
        <f t="shared" si="53"/>
        <v>0</v>
      </c>
      <c r="AQ101" s="2">
        <f t="shared" si="54"/>
        <v>0</v>
      </c>
      <c r="AR101" s="2">
        <v>0</v>
      </c>
      <c r="AS101" s="2">
        <v>0</v>
      </c>
      <c r="AT101" s="2">
        <v>0</v>
      </c>
      <c r="AU101" s="2">
        <v>0</v>
      </c>
      <c r="AV101" s="2">
        <f t="shared" si="55"/>
        <v>0.16666666666666666</v>
      </c>
      <c r="AW101" s="2">
        <f t="shared" si="56"/>
        <v>0</v>
      </c>
      <c r="AX101" s="2">
        <f t="shared" si="57"/>
        <v>0</v>
      </c>
      <c r="AY101" s="2">
        <v>0</v>
      </c>
      <c r="AZ101" s="2">
        <v>0</v>
      </c>
      <c r="BA101" s="2">
        <v>0</v>
      </c>
      <c r="BB101" s="2">
        <f t="shared" si="58"/>
        <v>0.33333333333333331</v>
      </c>
      <c r="BC101" s="2">
        <f t="shared" si="59"/>
        <v>0.33333333333333331</v>
      </c>
      <c r="BD101" s="2">
        <v>0</v>
      </c>
      <c r="BE101" s="2">
        <v>0</v>
      </c>
      <c r="BF101" s="2">
        <v>1</v>
      </c>
      <c r="BG101" s="2">
        <f t="shared" si="60"/>
        <v>0.53125</v>
      </c>
      <c r="BH101" s="2">
        <f t="shared" si="61"/>
        <v>0.5</v>
      </c>
      <c r="BI101" s="2">
        <f t="shared" si="62"/>
        <v>0.66666666666666663</v>
      </c>
      <c r="BJ101" s="2">
        <v>0</v>
      </c>
      <c r="BK101" s="2">
        <v>0</v>
      </c>
      <c r="BL101" s="2">
        <v>1</v>
      </c>
      <c r="BM101" s="2">
        <v>1</v>
      </c>
      <c r="BN101" s="2">
        <v>1</v>
      </c>
      <c r="BO101" s="2">
        <v>1</v>
      </c>
      <c r="BP101" s="2">
        <f t="shared" si="63"/>
        <v>0.33333333333333331</v>
      </c>
      <c r="BQ101" s="2">
        <v>1</v>
      </c>
      <c r="BR101" s="2">
        <v>1</v>
      </c>
      <c r="BS101" s="2">
        <v>0</v>
      </c>
      <c r="BT101" s="2">
        <v>0</v>
      </c>
      <c r="BU101" s="2">
        <v>0</v>
      </c>
      <c r="BV101" s="2">
        <v>0</v>
      </c>
      <c r="BW101" s="2">
        <f t="shared" si="64"/>
        <v>0.5625</v>
      </c>
      <c r="BX101" s="2">
        <f t="shared" si="65"/>
        <v>0.75</v>
      </c>
      <c r="BY101" s="2">
        <v>1</v>
      </c>
      <c r="BZ101" s="2">
        <v>1</v>
      </c>
      <c r="CA101" s="2">
        <v>0</v>
      </c>
      <c r="CB101" s="2">
        <v>1</v>
      </c>
      <c r="CC101" s="2">
        <f t="shared" si="66"/>
        <v>0.375</v>
      </c>
      <c r="CD101" s="2">
        <f t="shared" si="67"/>
        <v>0</v>
      </c>
      <c r="CE101" s="2">
        <v>0</v>
      </c>
      <c r="CF101" s="2">
        <v>0</v>
      </c>
      <c r="CG101" s="2">
        <f t="shared" si="68"/>
        <v>0.5</v>
      </c>
      <c r="CH101" s="2">
        <v>0.5</v>
      </c>
      <c r="CI101" s="2">
        <v>0</v>
      </c>
      <c r="CJ101" s="2">
        <v>0</v>
      </c>
      <c r="CK101" s="2">
        <v>1</v>
      </c>
    </row>
    <row r="102" spans="1:89" x14ac:dyDescent="0.2">
      <c r="A102" s="1">
        <v>231</v>
      </c>
      <c r="B102" s="1" t="s">
        <v>450</v>
      </c>
      <c r="C102" s="1" t="s">
        <v>422</v>
      </c>
      <c r="D102" s="1" t="s">
        <v>247</v>
      </c>
      <c r="E102" s="1" t="s">
        <v>190</v>
      </c>
      <c r="F102" s="1" t="s">
        <v>190</v>
      </c>
      <c r="G102" s="2">
        <f t="shared" si="36"/>
        <v>0.4598214285714286</v>
      </c>
      <c r="H102" s="2">
        <f t="shared" si="37"/>
        <v>0.35714285714285715</v>
      </c>
      <c r="I102" s="2">
        <f t="shared" si="38"/>
        <v>0.5625</v>
      </c>
      <c r="J102" s="2">
        <f t="shared" si="39"/>
        <v>0.67261904761904767</v>
      </c>
      <c r="K102" s="2">
        <f t="shared" si="40"/>
        <v>0.6785714285714286</v>
      </c>
      <c r="L102" s="2">
        <f t="shared" si="41"/>
        <v>0.6785714285714286</v>
      </c>
      <c r="M102" s="2">
        <v>1</v>
      </c>
      <c r="N102" s="2">
        <v>1</v>
      </c>
      <c r="O102" s="2">
        <f t="shared" si="42"/>
        <v>0.75</v>
      </c>
      <c r="P102" s="2">
        <v>0.25</v>
      </c>
      <c r="Q102" s="2">
        <v>0.5</v>
      </c>
      <c r="R102" s="2">
        <f t="shared" si="43"/>
        <v>0</v>
      </c>
      <c r="S102" s="2">
        <v>0</v>
      </c>
      <c r="T102" s="2">
        <v>0</v>
      </c>
      <c r="U102" s="2">
        <v>1</v>
      </c>
      <c r="V102" s="2">
        <v>0</v>
      </c>
      <c r="W102" s="2">
        <v>1</v>
      </c>
      <c r="X102" s="2">
        <f t="shared" si="44"/>
        <v>0.66666666666666663</v>
      </c>
      <c r="Y102" s="2">
        <f t="shared" si="45"/>
        <v>0.66666666666666663</v>
      </c>
      <c r="Z102" s="2">
        <f t="shared" si="46"/>
        <v>0</v>
      </c>
      <c r="AA102" s="2">
        <v>0</v>
      </c>
      <c r="AB102" s="2">
        <v>0</v>
      </c>
      <c r="AC102" s="2">
        <f t="shared" si="47"/>
        <v>1</v>
      </c>
      <c r="AD102" s="2">
        <v>0.5</v>
      </c>
      <c r="AE102" s="2">
        <v>0.5</v>
      </c>
      <c r="AF102" s="2">
        <f t="shared" si="48"/>
        <v>1</v>
      </c>
      <c r="AG102" s="2">
        <v>0.5</v>
      </c>
      <c r="AH102" s="2">
        <v>0.5</v>
      </c>
      <c r="AI102" s="2">
        <f t="shared" si="49"/>
        <v>0.5</v>
      </c>
      <c r="AJ102" s="2">
        <f t="shared" si="50"/>
        <v>0</v>
      </c>
      <c r="AK102" s="2">
        <f t="shared" si="51"/>
        <v>0</v>
      </c>
      <c r="AL102" s="2">
        <f t="shared" si="52"/>
        <v>0</v>
      </c>
      <c r="AM102" s="2">
        <v>0</v>
      </c>
      <c r="AN102" s="2">
        <v>0</v>
      </c>
      <c r="AO102" s="2">
        <v>0</v>
      </c>
      <c r="AP102" s="2">
        <f t="shared" si="53"/>
        <v>1</v>
      </c>
      <c r="AQ102" s="2">
        <f t="shared" si="54"/>
        <v>1</v>
      </c>
      <c r="AR102" s="2">
        <v>1</v>
      </c>
      <c r="AS102" s="2">
        <v>1</v>
      </c>
      <c r="AT102" s="2">
        <v>1</v>
      </c>
      <c r="AU102" s="2">
        <v>1</v>
      </c>
      <c r="AV102" s="2">
        <f t="shared" si="55"/>
        <v>0.5</v>
      </c>
      <c r="AW102" s="2">
        <f t="shared" si="56"/>
        <v>0.66666666666666663</v>
      </c>
      <c r="AX102" s="2">
        <f t="shared" si="57"/>
        <v>0.66666666666666663</v>
      </c>
      <c r="AY102" s="2">
        <v>1</v>
      </c>
      <c r="AZ102" s="2">
        <v>0</v>
      </c>
      <c r="BA102" s="2">
        <v>1</v>
      </c>
      <c r="BB102" s="2">
        <f t="shared" si="58"/>
        <v>0.33333333333333331</v>
      </c>
      <c r="BC102" s="2">
        <f t="shared" si="59"/>
        <v>0.33333333333333331</v>
      </c>
      <c r="BD102" s="2">
        <v>0</v>
      </c>
      <c r="BE102" s="2">
        <v>0</v>
      </c>
      <c r="BF102" s="2">
        <v>1</v>
      </c>
      <c r="BG102" s="2">
        <f t="shared" si="60"/>
        <v>0.16666666666666666</v>
      </c>
      <c r="BH102" s="2">
        <f t="shared" si="61"/>
        <v>8.3333333333333329E-2</v>
      </c>
      <c r="BI102" s="2">
        <f t="shared" si="62"/>
        <v>0.16666666666666666</v>
      </c>
      <c r="BJ102" s="2">
        <v>0</v>
      </c>
      <c r="BK102" s="2">
        <v>0</v>
      </c>
      <c r="BL102" s="2">
        <v>1</v>
      </c>
      <c r="BM102" s="2">
        <v>0</v>
      </c>
      <c r="BN102" s="2">
        <v>0</v>
      </c>
      <c r="BO102" s="2">
        <v>0</v>
      </c>
      <c r="BP102" s="2">
        <f t="shared" si="63"/>
        <v>0</v>
      </c>
      <c r="BQ102" s="2">
        <v>0</v>
      </c>
      <c r="BR102" s="2">
        <v>0</v>
      </c>
      <c r="BS102" s="2">
        <v>0</v>
      </c>
      <c r="BT102" s="2">
        <v>0</v>
      </c>
      <c r="BU102" s="2">
        <v>0</v>
      </c>
      <c r="BV102" s="2">
        <v>0</v>
      </c>
      <c r="BW102" s="2">
        <f t="shared" si="64"/>
        <v>0.25</v>
      </c>
      <c r="BX102" s="2">
        <f t="shared" si="65"/>
        <v>0.25</v>
      </c>
      <c r="BY102" s="2">
        <v>0</v>
      </c>
      <c r="BZ102" s="2">
        <v>1</v>
      </c>
      <c r="CA102" s="2">
        <v>0</v>
      </c>
      <c r="CB102" s="2">
        <v>0</v>
      </c>
      <c r="CC102" s="2">
        <f t="shared" si="66"/>
        <v>0.25</v>
      </c>
      <c r="CD102" s="2">
        <f t="shared" si="67"/>
        <v>0</v>
      </c>
      <c r="CE102" s="2">
        <v>0</v>
      </c>
      <c r="CF102" s="2">
        <v>0</v>
      </c>
      <c r="CG102" s="2">
        <f t="shared" si="68"/>
        <v>0</v>
      </c>
      <c r="CH102" s="2">
        <v>0</v>
      </c>
      <c r="CI102" s="2">
        <v>0</v>
      </c>
      <c r="CJ102" s="2">
        <v>0</v>
      </c>
      <c r="CK102" s="2">
        <v>1</v>
      </c>
    </row>
    <row r="103" spans="1:89" x14ac:dyDescent="0.2">
      <c r="A103" s="1">
        <v>158</v>
      </c>
      <c r="B103" s="1" t="s">
        <v>380</v>
      </c>
      <c r="C103" s="1" t="s">
        <v>349</v>
      </c>
      <c r="D103" s="1" t="s">
        <v>251</v>
      </c>
      <c r="E103" s="1" t="s">
        <v>190</v>
      </c>
      <c r="F103" s="1" t="s">
        <v>190</v>
      </c>
      <c r="G103" s="2">
        <f t="shared" si="36"/>
        <v>0.45982142857142849</v>
      </c>
      <c r="H103" s="2">
        <f t="shared" si="37"/>
        <v>0.19047619047619047</v>
      </c>
      <c r="I103" s="2">
        <f t="shared" si="38"/>
        <v>0.72916666666666663</v>
      </c>
      <c r="J103" s="2">
        <f t="shared" si="39"/>
        <v>0.54761904761904756</v>
      </c>
      <c r="K103" s="2">
        <f t="shared" si="40"/>
        <v>0.42857142857142855</v>
      </c>
      <c r="L103" s="2">
        <f t="shared" si="41"/>
        <v>0.42857142857142855</v>
      </c>
      <c r="M103" s="2">
        <v>1</v>
      </c>
      <c r="N103" s="2">
        <v>0</v>
      </c>
      <c r="O103" s="2">
        <f t="shared" si="42"/>
        <v>0</v>
      </c>
      <c r="P103" s="2">
        <v>0</v>
      </c>
      <c r="Q103" s="2">
        <v>0</v>
      </c>
      <c r="R103" s="2">
        <f t="shared" si="43"/>
        <v>1</v>
      </c>
      <c r="S103" s="2">
        <v>0.25</v>
      </c>
      <c r="T103" s="2">
        <v>0.75</v>
      </c>
      <c r="U103" s="2">
        <v>0</v>
      </c>
      <c r="V103" s="2">
        <v>0</v>
      </c>
      <c r="W103" s="2">
        <v>1</v>
      </c>
      <c r="X103" s="2">
        <f t="shared" si="44"/>
        <v>0.66666666666666663</v>
      </c>
      <c r="Y103" s="2">
        <f t="shared" si="45"/>
        <v>0.66666666666666663</v>
      </c>
      <c r="Z103" s="2">
        <f t="shared" si="46"/>
        <v>1</v>
      </c>
      <c r="AA103" s="2">
        <v>0.25</v>
      </c>
      <c r="AB103" s="2">
        <v>0.75</v>
      </c>
      <c r="AC103" s="2">
        <f t="shared" si="47"/>
        <v>1</v>
      </c>
      <c r="AD103" s="2">
        <v>0.5</v>
      </c>
      <c r="AE103" s="2">
        <v>0.5</v>
      </c>
      <c r="AF103" s="2">
        <f t="shared" si="48"/>
        <v>0</v>
      </c>
      <c r="AG103" s="2">
        <v>0</v>
      </c>
      <c r="AH103" s="2">
        <v>0</v>
      </c>
      <c r="AI103" s="2">
        <f t="shared" si="49"/>
        <v>0.375</v>
      </c>
      <c r="AJ103" s="2">
        <f t="shared" si="50"/>
        <v>0</v>
      </c>
      <c r="AK103" s="2">
        <f t="shared" si="51"/>
        <v>0</v>
      </c>
      <c r="AL103" s="2">
        <f t="shared" si="52"/>
        <v>0</v>
      </c>
      <c r="AM103" s="2">
        <v>0</v>
      </c>
      <c r="AN103" s="2">
        <v>0</v>
      </c>
      <c r="AO103" s="2">
        <v>0</v>
      </c>
      <c r="AP103" s="2">
        <f t="shared" si="53"/>
        <v>0.75</v>
      </c>
      <c r="AQ103" s="2">
        <f t="shared" si="54"/>
        <v>0.75</v>
      </c>
      <c r="AR103" s="2">
        <v>1</v>
      </c>
      <c r="AS103" s="2">
        <v>0</v>
      </c>
      <c r="AT103" s="2">
        <v>1</v>
      </c>
      <c r="AU103" s="2">
        <v>1</v>
      </c>
      <c r="AV103" s="2">
        <f t="shared" si="55"/>
        <v>0.5</v>
      </c>
      <c r="AW103" s="2">
        <f t="shared" si="56"/>
        <v>0</v>
      </c>
      <c r="AX103" s="2">
        <f t="shared" si="57"/>
        <v>0</v>
      </c>
      <c r="AY103" s="2">
        <v>0</v>
      </c>
      <c r="AZ103" s="2">
        <v>0</v>
      </c>
      <c r="BA103" s="2">
        <v>0</v>
      </c>
      <c r="BB103" s="2">
        <f t="shared" si="58"/>
        <v>1</v>
      </c>
      <c r="BC103" s="2">
        <f t="shared" si="59"/>
        <v>1</v>
      </c>
      <c r="BD103" s="2">
        <v>1</v>
      </c>
      <c r="BE103" s="2">
        <v>1</v>
      </c>
      <c r="BF103" s="2">
        <v>1</v>
      </c>
      <c r="BG103" s="2">
        <f t="shared" si="60"/>
        <v>0.41666666666666663</v>
      </c>
      <c r="BH103" s="2">
        <f t="shared" si="61"/>
        <v>0.33333333333333331</v>
      </c>
      <c r="BI103" s="2">
        <f t="shared" si="62"/>
        <v>0.5</v>
      </c>
      <c r="BJ103" s="2">
        <v>1</v>
      </c>
      <c r="BK103" s="2">
        <v>0</v>
      </c>
      <c r="BL103" s="2">
        <v>0</v>
      </c>
      <c r="BM103" s="2">
        <v>0</v>
      </c>
      <c r="BN103" s="2">
        <v>1</v>
      </c>
      <c r="BO103" s="2">
        <v>1</v>
      </c>
      <c r="BP103" s="2">
        <f t="shared" si="63"/>
        <v>0.16666666666666666</v>
      </c>
      <c r="BQ103" s="2">
        <v>0</v>
      </c>
      <c r="BR103" s="2">
        <v>0</v>
      </c>
      <c r="BS103" s="2">
        <v>1</v>
      </c>
      <c r="BT103" s="2">
        <v>0</v>
      </c>
      <c r="BU103" s="2">
        <v>0</v>
      </c>
      <c r="BV103" s="2">
        <v>0</v>
      </c>
      <c r="BW103" s="2">
        <f t="shared" si="64"/>
        <v>0.5</v>
      </c>
      <c r="BX103" s="2">
        <f t="shared" si="65"/>
        <v>1</v>
      </c>
      <c r="BY103" s="2">
        <v>1</v>
      </c>
      <c r="BZ103" s="2">
        <v>1</v>
      </c>
      <c r="CA103" s="2">
        <v>1</v>
      </c>
      <c r="CB103" s="2">
        <v>1</v>
      </c>
      <c r="CC103" s="2">
        <f t="shared" si="66"/>
        <v>0</v>
      </c>
      <c r="CD103" s="2">
        <f t="shared" si="67"/>
        <v>0</v>
      </c>
      <c r="CE103" s="2">
        <v>0</v>
      </c>
      <c r="CF103" s="2">
        <v>0</v>
      </c>
      <c r="CG103" s="2">
        <f t="shared" si="68"/>
        <v>0</v>
      </c>
      <c r="CH103" s="2">
        <v>0</v>
      </c>
      <c r="CI103" s="2">
        <v>0</v>
      </c>
      <c r="CJ103" s="2">
        <v>0</v>
      </c>
      <c r="CK103" s="2">
        <v>0</v>
      </c>
    </row>
    <row r="104" spans="1:89" x14ac:dyDescent="0.2">
      <c r="A104" s="1">
        <v>202</v>
      </c>
      <c r="B104" s="1" t="s">
        <v>421</v>
      </c>
      <c r="C104" s="1" t="s">
        <v>422</v>
      </c>
      <c r="D104" s="1" t="s">
        <v>189</v>
      </c>
      <c r="E104" s="1" t="s">
        <v>190</v>
      </c>
      <c r="F104" s="1" t="s">
        <v>423</v>
      </c>
      <c r="G104" s="2">
        <f t="shared" si="36"/>
        <v>0.4575892857142857</v>
      </c>
      <c r="H104" s="2">
        <f t="shared" si="37"/>
        <v>0.36309523809523803</v>
      </c>
      <c r="I104" s="2">
        <f t="shared" si="38"/>
        <v>0.55208333333333337</v>
      </c>
      <c r="J104" s="2">
        <f t="shared" si="39"/>
        <v>0.55952380952380953</v>
      </c>
      <c r="K104" s="2">
        <f t="shared" si="40"/>
        <v>0.5357142857142857</v>
      </c>
      <c r="L104" s="2">
        <f t="shared" si="41"/>
        <v>0.5357142857142857</v>
      </c>
      <c r="M104" s="2">
        <v>1</v>
      </c>
      <c r="N104" s="2">
        <v>1</v>
      </c>
      <c r="O104" s="2">
        <f t="shared" si="42"/>
        <v>0.75</v>
      </c>
      <c r="P104" s="2">
        <v>0.25</v>
      </c>
      <c r="Q104" s="2">
        <v>0.5</v>
      </c>
      <c r="R104" s="2">
        <f t="shared" si="43"/>
        <v>0</v>
      </c>
      <c r="S104" s="2">
        <v>0</v>
      </c>
      <c r="T104" s="2">
        <v>0</v>
      </c>
      <c r="U104" s="2">
        <v>0</v>
      </c>
      <c r="V104" s="2">
        <v>0</v>
      </c>
      <c r="W104" s="2">
        <v>1</v>
      </c>
      <c r="X104" s="2">
        <f t="shared" si="44"/>
        <v>0.58333333333333337</v>
      </c>
      <c r="Y104" s="2">
        <f t="shared" si="45"/>
        <v>0.58333333333333337</v>
      </c>
      <c r="Z104" s="2">
        <f t="shared" si="46"/>
        <v>0.75</v>
      </c>
      <c r="AA104" s="2">
        <v>0.25</v>
      </c>
      <c r="AB104" s="2">
        <v>0.5</v>
      </c>
      <c r="AC104" s="2">
        <f t="shared" si="47"/>
        <v>0</v>
      </c>
      <c r="AD104" s="2">
        <v>0</v>
      </c>
      <c r="AE104" s="2">
        <v>0</v>
      </c>
      <c r="AF104" s="2">
        <f t="shared" si="48"/>
        <v>1</v>
      </c>
      <c r="AG104" s="2">
        <v>0.5</v>
      </c>
      <c r="AH104" s="2">
        <v>0.5</v>
      </c>
      <c r="AI104" s="2">
        <f t="shared" si="49"/>
        <v>0.625</v>
      </c>
      <c r="AJ104" s="2">
        <f t="shared" si="50"/>
        <v>0.5</v>
      </c>
      <c r="AK104" s="2">
        <f t="shared" si="51"/>
        <v>0.5</v>
      </c>
      <c r="AL104" s="2">
        <f t="shared" si="52"/>
        <v>1</v>
      </c>
      <c r="AM104" s="2">
        <v>0.5</v>
      </c>
      <c r="AN104" s="2">
        <v>0.5</v>
      </c>
      <c r="AO104" s="2">
        <v>0</v>
      </c>
      <c r="AP104" s="2">
        <f t="shared" si="53"/>
        <v>0.75</v>
      </c>
      <c r="AQ104" s="2">
        <f t="shared" si="54"/>
        <v>0.75</v>
      </c>
      <c r="AR104" s="2">
        <v>1</v>
      </c>
      <c r="AS104" s="2">
        <v>0</v>
      </c>
      <c r="AT104" s="2">
        <v>1</v>
      </c>
      <c r="AU104" s="2">
        <v>1</v>
      </c>
      <c r="AV104" s="2">
        <f t="shared" si="55"/>
        <v>0</v>
      </c>
      <c r="AW104" s="2">
        <f t="shared" si="56"/>
        <v>0</v>
      </c>
      <c r="AX104" s="2">
        <f t="shared" si="57"/>
        <v>0</v>
      </c>
      <c r="AY104" s="2">
        <v>0</v>
      </c>
      <c r="AZ104" s="2">
        <v>0</v>
      </c>
      <c r="BA104" s="2">
        <v>0</v>
      </c>
      <c r="BB104" s="2">
        <f t="shared" si="58"/>
        <v>0</v>
      </c>
      <c r="BC104" s="2">
        <f t="shared" si="59"/>
        <v>0</v>
      </c>
      <c r="BD104" s="2">
        <v>0</v>
      </c>
      <c r="BE104" s="2">
        <v>0</v>
      </c>
      <c r="BF104" s="2">
        <v>0</v>
      </c>
      <c r="BG104" s="2">
        <f t="shared" si="60"/>
        <v>0.64583333333333326</v>
      </c>
      <c r="BH104" s="2">
        <f t="shared" si="61"/>
        <v>0.41666666666666663</v>
      </c>
      <c r="BI104" s="2">
        <f t="shared" si="62"/>
        <v>0.66666666666666663</v>
      </c>
      <c r="BJ104" s="2">
        <v>1</v>
      </c>
      <c r="BK104" s="2">
        <v>1</v>
      </c>
      <c r="BL104" s="2">
        <v>1</v>
      </c>
      <c r="BM104" s="2">
        <v>0</v>
      </c>
      <c r="BN104" s="2">
        <v>0</v>
      </c>
      <c r="BO104" s="2">
        <v>1</v>
      </c>
      <c r="BP104" s="2">
        <f t="shared" si="63"/>
        <v>0.16666666666666666</v>
      </c>
      <c r="BQ104" s="2">
        <v>0</v>
      </c>
      <c r="BR104" s="2">
        <v>0</v>
      </c>
      <c r="BS104" s="2">
        <v>0</v>
      </c>
      <c r="BT104" s="2">
        <v>1</v>
      </c>
      <c r="BU104" s="2">
        <v>0</v>
      </c>
      <c r="BV104" s="2">
        <v>0</v>
      </c>
      <c r="BW104" s="2">
        <f t="shared" si="64"/>
        <v>0.875</v>
      </c>
      <c r="BX104" s="2">
        <f t="shared" si="65"/>
        <v>1</v>
      </c>
      <c r="BY104" s="2">
        <v>1</v>
      </c>
      <c r="BZ104" s="2">
        <v>1</v>
      </c>
      <c r="CA104" s="2">
        <v>1</v>
      </c>
      <c r="CB104" s="2">
        <v>1</v>
      </c>
      <c r="CC104" s="2">
        <f t="shared" si="66"/>
        <v>0.75</v>
      </c>
      <c r="CD104" s="2">
        <f t="shared" si="67"/>
        <v>1</v>
      </c>
      <c r="CE104" s="2">
        <v>0.5</v>
      </c>
      <c r="CF104" s="2">
        <v>0.5</v>
      </c>
      <c r="CG104" s="2">
        <f t="shared" si="68"/>
        <v>1</v>
      </c>
      <c r="CH104" s="2">
        <v>0.5</v>
      </c>
      <c r="CI104" s="2">
        <v>0.5</v>
      </c>
      <c r="CJ104" s="2">
        <v>1</v>
      </c>
      <c r="CK104" s="2">
        <v>0</v>
      </c>
    </row>
    <row r="105" spans="1:89" x14ac:dyDescent="0.2">
      <c r="A105" s="1">
        <v>136</v>
      </c>
      <c r="B105" s="1" t="s">
        <v>360</v>
      </c>
      <c r="C105" s="1" t="s">
        <v>349</v>
      </c>
      <c r="D105" s="1" t="s">
        <v>211</v>
      </c>
      <c r="E105" s="1" t="s">
        <v>190</v>
      </c>
      <c r="F105" s="1" t="s">
        <v>190</v>
      </c>
      <c r="G105" s="2">
        <f t="shared" si="36"/>
        <v>0.45684523809523803</v>
      </c>
      <c r="H105" s="2">
        <f t="shared" si="37"/>
        <v>0.24702380952380951</v>
      </c>
      <c r="I105" s="2">
        <f t="shared" si="38"/>
        <v>0.66666666666666663</v>
      </c>
      <c r="J105" s="2">
        <f t="shared" si="39"/>
        <v>0.7857142857142857</v>
      </c>
      <c r="K105" s="2">
        <f t="shared" si="40"/>
        <v>0.5714285714285714</v>
      </c>
      <c r="L105" s="2">
        <f t="shared" si="41"/>
        <v>0.5714285714285714</v>
      </c>
      <c r="M105" s="2">
        <v>1</v>
      </c>
      <c r="N105" s="2">
        <v>0</v>
      </c>
      <c r="O105" s="2">
        <f t="shared" si="42"/>
        <v>1</v>
      </c>
      <c r="P105" s="2">
        <v>0.25</v>
      </c>
      <c r="Q105" s="2">
        <v>0.75</v>
      </c>
      <c r="R105" s="2">
        <f t="shared" si="43"/>
        <v>1</v>
      </c>
      <c r="S105" s="2">
        <v>0.25</v>
      </c>
      <c r="T105" s="2">
        <v>0.75</v>
      </c>
      <c r="U105" s="2">
        <v>0</v>
      </c>
      <c r="V105" s="2">
        <v>0</v>
      </c>
      <c r="W105" s="2">
        <v>1</v>
      </c>
      <c r="X105" s="2">
        <f t="shared" si="44"/>
        <v>1</v>
      </c>
      <c r="Y105" s="2">
        <f t="shared" si="45"/>
        <v>1</v>
      </c>
      <c r="Z105" s="2">
        <f t="shared" si="46"/>
        <v>1</v>
      </c>
      <c r="AA105" s="2">
        <v>0.25</v>
      </c>
      <c r="AB105" s="2">
        <v>0.75</v>
      </c>
      <c r="AC105" s="2">
        <f t="shared" si="47"/>
        <v>1</v>
      </c>
      <c r="AD105" s="2">
        <v>0.5</v>
      </c>
      <c r="AE105" s="2">
        <v>0.5</v>
      </c>
      <c r="AF105" s="2">
        <f t="shared" si="48"/>
        <v>1</v>
      </c>
      <c r="AG105" s="2">
        <v>0.5</v>
      </c>
      <c r="AH105" s="2">
        <v>0.5</v>
      </c>
      <c r="AI105" s="2">
        <f t="shared" si="49"/>
        <v>0.25</v>
      </c>
      <c r="AJ105" s="2">
        <f t="shared" si="50"/>
        <v>0</v>
      </c>
      <c r="AK105" s="2">
        <f t="shared" si="51"/>
        <v>0</v>
      </c>
      <c r="AL105" s="2">
        <f t="shared" si="52"/>
        <v>0</v>
      </c>
      <c r="AM105" s="2">
        <v>0</v>
      </c>
      <c r="AN105" s="2">
        <v>0</v>
      </c>
      <c r="AO105" s="2">
        <v>0</v>
      </c>
      <c r="AP105" s="2">
        <f t="shared" si="53"/>
        <v>0.5</v>
      </c>
      <c r="AQ105" s="2">
        <f t="shared" si="54"/>
        <v>0.5</v>
      </c>
      <c r="AR105" s="2">
        <v>1</v>
      </c>
      <c r="AS105" s="2">
        <v>0</v>
      </c>
      <c r="AT105" s="2">
        <v>1</v>
      </c>
      <c r="AU105" s="2">
        <v>0</v>
      </c>
      <c r="AV105" s="2">
        <f t="shared" si="55"/>
        <v>0.33333333333333331</v>
      </c>
      <c r="AW105" s="2">
        <f t="shared" si="56"/>
        <v>0</v>
      </c>
      <c r="AX105" s="2">
        <f t="shared" si="57"/>
        <v>0</v>
      </c>
      <c r="AY105" s="2">
        <v>0</v>
      </c>
      <c r="AZ105" s="2">
        <v>0</v>
      </c>
      <c r="BA105" s="2">
        <v>0</v>
      </c>
      <c r="BB105" s="2">
        <f t="shared" si="58"/>
        <v>0.66666666666666663</v>
      </c>
      <c r="BC105" s="2">
        <f t="shared" si="59"/>
        <v>0.66666666666666663</v>
      </c>
      <c r="BD105" s="2">
        <v>0</v>
      </c>
      <c r="BE105" s="2">
        <v>1</v>
      </c>
      <c r="BF105" s="2">
        <v>1</v>
      </c>
      <c r="BG105" s="2">
        <f t="shared" si="60"/>
        <v>0.45833333333333331</v>
      </c>
      <c r="BH105" s="2">
        <f t="shared" si="61"/>
        <v>0.41666666666666663</v>
      </c>
      <c r="BI105" s="2">
        <f t="shared" si="62"/>
        <v>0.66666666666666663</v>
      </c>
      <c r="BJ105" s="2">
        <v>1</v>
      </c>
      <c r="BK105" s="2">
        <v>1</v>
      </c>
      <c r="BL105" s="2">
        <v>1</v>
      </c>
      <c r="BM105" s="2">
        <v>0</v>
      </c>
      <c r="BN105" s="2">
        <v>1</v>
      </c>
      <c r="BO105" s="2">
        <v>0</v>
      </c>
      <c r="BP105" s="2">
        <f t="shared" si="63"/>
        <v>0.16666666666666666</v>
      </c>
      <c r="BQ105" s="2">
        <v>0</v>
      </c>
      <c r="BR105" s="2">
        <v>0</v>
      </c>
      <c r="BS105" s="2">
        <v>1</v>
      </c>
      <c r="BT105" s="2">
        <v>0</v>
      </c>
      <c r="BU105" s="2">
        <v>0</v>
      </c>
      <c r="BV105" s="2">
        <v>0</v>
      </c>
      <c r="BW105" s="2">
        <f t="shared" si="64"/>
        <v>0.5</v>
      </c>
      <c r="BX105" s="2">
        <f t="shared" si="65"/>
        <v>1</v>
      </c>
      <c r="BY105" s="2">
        <v>1</v>
      </c>
      <c r="BZ105" s="2">
        <v>1</v>
      </c>
      <c r="CA105" s="2">
        <v>1</v>
      </c>
      <c r="CB105" s="2">
        <v>1</v>
      </c>
      <c r="CC105" s="2">
        <f t="shared" si="66"/>
        <v>0</v>
      </c>
      <c r="CD105" s="2">
        <f t="shared" si="67"/>
        <v>0</v>
      </c>
      <c r="CE105" s="2">
        <v>0</v>
      </c>
      <c r="CF105" s="2">
        <v>0</v>
      </c>
      <c r="CG105" s="2">
        <f t="shared" si="68"/>
        <v>0</v>
      </c>
      <c r="CH105" s="2">
        <v>0</v>
      </c>
      <c r="CI105" s="2">
        <v>0</v>
      </c>
      <c r="CJ105" s="2">
        <v>0</v>
      </c>
      <c r="CK105" s="2">
        <v>0</v>
      </c>
    </row>
    <row r="106" spans="1:89" x14ac:dyDescent="0.2">
      <c r="A106" s="1">
        <v>107</v>
      </c>
      <c r="B106" s="1" t="s">
        <v>311</v>
      </c>
      <c r="C106" s="1" t="s">
        <v>305</v>
      </c>
      <c r="D106" s="1" t="s">
        <v>247</v>
      </c>
      <c r="E106" s="1" t="s">
        <v>190</v>
      </c>
      <c r="F106" s="1" t="s">
        <v>190</v>
      </c>
      <c r="G106" s="2">
        <f t="shared" si="36"/>
        <v>0.45610119047619047</v>
      </c>
      <c r="H106" s="2">
        <f t="shared" si="37"/>
        <v>0.29761904761904762</v>
      </c>
      <c r="I106" s="2">
        <f t="shared" si="38"/>
        <v>0.61458333333333326</v>
      </c>
      <c r="J106" s="2">
        <f t="shared" si="39"/>
        <v>0.5535714285714286</v>
      </c>
      <c r="K106" s="2">
        <f t="shared" si="40"/>
        <v>0.35714285714285715</v>
      </c>
      <c r="L106" s="2">
        <f t="shared" si="41"/>
        <v>0.35714285714285715</v>
      </c>
      <c r="M106" s="2">
        <v>1</v>
      </c>
      <c r="N106" s="2">
        <v>0</v>
      </c>
      <c r="O106" s="2">
        <f t="shared" si="42"/>
        <v>0.5</v>
      </c>
      <c r="P106" s="2">
        <v>0.25</v>
      </c>
      <c r="Q106" s="2">
        <v>0.25</v>
      </c>
      <c r="R106" s="2">
        <f t="shared" si="43"/>
        <v>0</v>
      </c>
      <c r="S106" s="2">
        <v>0</v>
      </c>
      <c r="T106" s="2">
        <v>0</v>
      </c>
      <c r="U106" s="2">
        <v>0</v>
      </c>
      <c r="V106" s="2">
        <v>0</v>
      </c>
      <c r="W106" s="2">
        <v>1</v>
      </c>
      <c r="X106" s="2">
        <f t="shared" si="44"/>
        <v>0.75</v>
      </c>
      <c r="Y106" s="2">
        <f t="shared" si="45"/>
        <v>0.75</v>
      </c>
      <c r="Z106" s="2">
        <f t="shared" si="46"/>
        <v>0.75</v>
      </c>
      <c r="AA106" s="2">
        <v>0.25</v>
      </c>
      <c r="AB106" s="2">
        <v>0.5</v>
      </c>
      <c r="AC106" s="2">
        <f t="shared" si="47"/>
        <v>0.5</v>
      </c>
      <c r="AD106" s="2">
        <v>0.5</v>
      </c>
      <c r="AE106" s="2">
        <v>0</v>
      </c>
      <c r="AF106" s="2">
        <f t="shared" si="48"/>
        <v>1</v>
      </c>
      <c r="AG106" s="2">
        <v>0.5</v>
      </c>
      <c r="AH106" s="2">
        <v>0.5</v>
      </c>
      <c r="AI106" s="2">
        <f t="shared" si="49"/>
        <v>0.625</v>
      </c>
      <c r="AJ106" s="2">
        <f t="shared" si="50"/>
        <v>0.5</v>
      </c>
      <c r="AK106" s="2">
        <f t="shared" si="51"/>
        <v>0.5</v>
      </c>
      <c r="AL106" s="2">
        <f t="shared" si="52"/>
        <v>1</v>
      </c>
      <c r="AM106" s="2">
        <v>0.5</v>
      </c>
      <c r="AN106" s="2">
        <v>0.5</v>
      </c>
      <c r="AO106" s="2">
        <v>0</v>
      </c>
      <c r="AP106" s="2">
        <f t="shared" si="53"/>
        <v>0.75</v>
      </c>
      <c r="AQ106" s="2">
        <f t="shared" si="54"/>
        <v>0.75</v>
      </c>
      <c r="AR106" s="2">
        <v>1</v>
      </c>
      <c r="AS106" s="2">
        <v>1</v>
      </c>
      <c r="AT106" s="2">
        <v>1</v>
      </c>
      <c r="AU106" s="2">
        <v>0</v>
      </c>
      <c r="AV106" s="2">
        <f t="shared" si="55"/>
        <v>0.16666666666666666</v>
      </c>
      <c r="AW106" s="2">
        <f t="shared" si="56"/>
        <v>0</v>
      </c>
      <c r="AX106" s="2">
        <f t="shared" si="57"/>
        <v>0</v>
      </c>
      <c r="AY106" s="2">
        <v>0</v>
      </c>
      <c r="AZ106" s="2">
        <v>0</v>
      </c>
      <c r="BA106" s="2">
        <v>0</v>
      </c>
      <c r="BB106" s="2">
        <f t="shared" si="58"/>
        <v>0.33333333333333331</v>
      </c>
      <c r="BC106" s="2">
        <f t="shared" si="59"/>
        <v>0.33333333333333331</v>
      </c>
      <c r="BD106" s="2">
        <v>0</v>
      </c>
      <c r="BE106" s="2">
        <v>0</v>
      </c>
      <c r="BF106" s="2">
        <v>1</v>
      </c>
      <c r="BG106" s="2">
        <f t="shared" si="60"/>
        <v>0.47916666666666663</v>
      </c>
      <c r="BH106" s="2">
        <f t="shared" si="61"/>
        <v>0.33333333333333331</v>
      </c>
      <c r="BI106" s="2">
        <f t="shared" si="62"/>
        <v>0.66666666666666663</v>
      </c>
      <c r="BJ106" s="2">
        <v>1</v>
      </c>
      <c r="BK106" s="2">
        <v>1</v>
      </c>
      <c r="BL106" s="2">
        <v>1</v>
      </c>
      <c r="BM106" s="2">
        <v>0</v>
      </c>
      <c r="BN106" s="2">
        <v>0</v>
      </c>
      <c r="BO106" s="2">
        <v>1</v>
      </c>
      <c r="BP106" s="2">
        <f t="shared" si="63"/>
        <v>0</v>
      </c>
      <c r="BQ106" s="2">
        <v>0</v>
      </c>
      <c r="BR106" s="2">
        <v>0</v>
      </c>
      <c r="BS106" s="2">
        <v>0</v>
      </c>
      <c r="BT106" s="2">
        <v>0</v>
      </c>
      <c r="BU106" s="2">
        <v>0</v>
      </c>
      <c r="BV106" s="2">
        <v>0</v>
      </c>
      <c r="BW106" s="2">
        <f t="shared" si="64"/>
        <v>0.625</v>
      </c>
      <c r="BX106" s="2">
        <f t="shared" si="65"/>
        <v>1</v>
      </c>
      <c r="BY106" s="2">
        <v>1</v>
      </c>
      <c r="BZ106" s="2">
        <v>1</v>
      </c>
      <c r="CA106" s="2">
        <v>1</v>
      </c>
      <c r="CB106" s="2">
        <v>1</v>
      </c>
      <c r="CC106" s="2">
        <f t="shared" si="66"/>
        <v>0.25</v>
      </c>
      <c r="CD106" s="2">
        <f t="shared" si="67"/>
        <v>0</v>
      </c>
      <c r="CE106" s="2">
        <v>0</v>
      </c>
      <c r="CF106" s="2">
        <v>0</v>
      </c>
      <c r="CG106" s="2">
        <f t="shared" si="68"/>
        <v>0</v>
      </c>
      <c r="CH106" s="2">
        <v>0</v>
      </c>
      <c r="CI106" s="2">
        <v>0</v>
      </c>
      <c r="CJ106" s="2">
        <v>0</v>
      </c>
      <c r="CK106" s="2">
        <v>1</v>
      </c>
    </row>
    <row r="107" spans="1:89" x14ac:dyDescent="0.2">
      <c r="A107" s="1">
        <v>61</v>
      </c>
      <c r="B107" s="1" t="s">
        <v>285</v>
      </c>
      <c r="C107" s="1" t="s">
        <v>260</v>
      </c>
      <c r="D107" s="1" t="s">
        <v>234</v>
      </c>
      <c r="E107" s="1" t="s">
        <v>190</v>
      </c>
      <c r="F107" s="1" t="s">
        <v>190</v>
      </c>
      <c r="G107" s="2">
        <f t="shared" si="36"/>
        <v>0.453125</v>
      </c>
      <c r="H107" s="2">
        <f t="shared" si="37"/>
        <v>0.3125</v>
      </c>
      <c r="I107" s="2">
        <f t="shared" si="38"/>
        <v>0.59375</v>
      </c>
      <c r="J107" s="2">
        <f t="shared" si="39"/>
        <v>0.54166666666666674</v>
      </c>
      <c r="K107" s="2">
        <f t="shared" si="40"/>
        <v>0.5</v>
      </c>
      <c r="L107" s="2">
        <f t="shared" si="41"/>
        <v>0.5</v>
      </c>
      <c r="M107" s="2">
        <v>1</v>
      </c>
      <c r="N107" s="2">
        <v>1</v>
      </c>
      <c r="O107" s="2">
        <f t="shared" si="42"/>
        <v>0.75</v>
      </c>
      <c r="P107" s="2">
        <v>0.25</v>
      </c>
      <c r="Q107" s="2">
        <v>0.5</v>
      </c>
      <c r="R107" s="2">
        <f t="shared" si="43"/>
        <v>0.75</v>
      </c>
      <c r="S107" s="2">
        <v>0.25</v>
      </c>
      <c r="T107" s="2">
        <v>0.5</v>
      </c>
      <c r="U107" s="2">
        <v>0</v>
      </c>
      <c r="V107" s="2">
        <v>0</v>
      </c>
      <c r="W107" s="2">
        <v>0</v>
      </c>
      <c r="X107" s="2">
        <f t="shared" si="44"/>
        <v>0.58333333333333337</v>
      </c>
      <c r="Y107" s="2">
        <f t="shared" si="45"/>
        <v>0.58333333333333337</v>
      </c>
      <c r="Z107" s="2">
        <f t="shared" si="46"/>
        <v>0.75</v>
      </c>
      <c r="AA107" s="2">
        <v>0.25</v>
      </c>
      <c r="AB107" s="2">
        <v>0.5</v>
      </c>
      <c r="AC107" s="2">
        <f t="shared" si="47"/>
        <v>1</v>
      </c>
      <c r="AD107" s="2">
        <v>0.5</v>
      </c>
      <c r="AE107" s="2">
        <v>0.5</v>
      </c>
      <c r="AF107" s="2">
        <f t="shared" si="48"/>
        <v>0</v>
      </c>
      <c r="AG107" s="2">
        <v>0</v>
      </c>
      <c r="AH107" s="2">
        <v>0</v>
      </c>
      <c r="AI107" s="2">
        <f t="shared" si="49"/>
        <v>0.25</v>
      </c>
      <c r="AJ107" s="2">
        <f t="shared" si="50"/>
        <v>0.25</v>
      </c>
      <c r="AK107" s="2">
        <f t="shared" si="51"/>
        <v>0.25</v>
      </c>
      <c r="AL107" s="2">
        <f t="shared" si="52"/>
        <v>0.5</v>
      </c>
      <c r="AM107" s="2">
        <v>0.5</v>
      </c>
      <c r="AN107" s="2">
        <v>0</v>
      </c>
      <c r="AO107" s="2">
        <v>0</v>
      </c>
      <c r="AP107" s="2">
        <f t="shared" si="53"/>
        <v>0.25</v>
      </c>
      <c r="AQ107" s="2">
        <f t="shared" si="54"/>
        <v>0.25</v>
      </c>
      <c r="AR107" s="2">
        <v>0</v>
      </c>
      <c r="AS107" s="2">
        <v>0</v>
      </c>
      <c r="AT107" s="2">
        <v>1</v>
      </c>
      <c r="AU107" s="2">
        <v>0</v>
      </c>
      <c r="AV107" s="2">
        <f t="shared" si="55"/>
        <v>0.33333333333333331</v>
      </c>
      <c r="AW107" s="2">
        <f t="shared" si="56"/>
        <v>0</v>
      </c>
      <c r="AX107" s="2">
        <f t="shared" si="57"/>
        <v>0</v>
      </c>
      <c r="AY107" s="2">
        <v>0</v>
      </c>
      <c r="AZ107" s="2">
        <v>0</v>
      </c>
      <c r="BA107" s="2">
        <v>0</v>
      </c>
      <c r="BB107" s="2">
        <f t="shared" si="58"/>
        <v>0.66666666666666663</v>
      </c>
      <c r="BC107" s="2">
        <f t="shared" si="59"/>
        <v>0.66666666666666663</v>
      </c>
      <c r="BD107" s="2">
        <v>1</v>
      </c>
      <c r="BE107" s="2">
        <v>0</v>
      </c>
      <c r="BF107" s="2">
        <v>1</v>
      </c>
      <c r="BG107" s="2">
        <f t="shared" si="60"/>
        <v>0.6875</v>
      </c>
      <c r="BH107" s="2">
        <f t="shared" si="61"/>
        <v>0.5</v>
      </c>
      <c r="BI107" s="2">
        <f t="shared" si="62"/>
        <v>0.83333333333333337</v>
      </c>
      <c r="BJ107" s="2">
        <v>1</v>
      </c>
      <c r="BK107" s="2">
        <v>1</v>
      </c>
      <c r="BL107" s="2">
        <v>0</v>
      </c>
      <c r="BM107" s="2">
        <v>1</v>
      </c>
      <c r="BN107" s="2">
        <v>1</v>
      </c>
      <c r="BO107" s="2">
        <v>1</v>
      </c>
      <c r="BP107" s="2">
        <f t="shared" si="63"/>
        <v>0.16666666666666666</v>
      </c>
      <c r="BQ107" s="2">
        <v>1</v>
      </c>
      <c r="BR107" s="2">
        <v>0</v>
      </c>
      <c r="BS107" s="2">
        <v>0</v>
      </c>
      <c r="BT107" s="2">
        <v>0</v>
      </c>
      <c r="BU107" s="2">
        <v>0</v>
      </c>
      <c r="BV107" s="2">
        <v>0</v>
      </c>
      <c r="BW107" s="2">
        <f t="shared" si="64"/>
        <v>0.875</v>
      </c>
      <c r="BX107" s="2">
        <f t="shared" si="65"/>
        <v>1</v>
      </c>
      <c r="BY107" s="2">
        <v>1</v>
      </c>
      <c r="BZ107" s="2">
        <v>1</v>
      </c>
      <c r="CA107" s="2">
        <v>1</v>
      </c>
      <c r="CB107" s="2">
        <v>1</v>
      </c>
      <c r="CC107" s="2">
        <f t="shared" si="66"/>
        <v>0.75</v>
      </c>
      <c r="CD107" s="2">
        <f t="shared" si="67"/>
        <v>1</v>
      </c>
      <c r="CE107" s="2">
        <v>0.5</v>
      </c>
      <c r="CF107" s="2">
        <v>0.5</v>
      </c>
      <c r="CG107" s="2">
        <f t="shared" si="68"/>
        <v>1</v>
      </c>
      <c r="CH107" s="2">
        <v>0.5</v>
      </c>
      <c r="CI107" s="2">
        <v>0.5</v>
      </c>
      <c r="CJ107" s="2">
        <v>0</v>
      </c>
      <c r="CK107" s="2">
        <v>1</v>
      </c>
    </row>
    <row r="108" spans="1:89" x14ac:dyDescent="0.2">
      <c r="A108" s="1">
        <v>197</v>
      </c>
      <c r="B108" s="1" t="s">
        <v>415</v>
      </c>
      <c r="C108" s="1" t="s">
        <v>416</v>
      </c>
      <c r="D108" s="1" t="s">
        <v>189</v>
      </c>
      <c r="E108" s="1" t="s">
        <v>297</v>
      </c>
      <c r="F108" s="1" t="s">
        <v>297</v>
      </c>
      <c r="G108" s="2">
        <f t="shared" si="36"/>
        <v>0.45014880952380953</v>
      </c>
      <c r="H108" s="2">
        <f t="shared" si="37"/>
        <v>0.32738095238095238</v>
      </c>
      <c r="I108" s="2">
        <f t="shared" si="38"/>
        <v>0.57291666666666663</v>
      </c>
      <c r="J108" s="2">
        <f t="shared" si="39"/>
        <v>0.65476190476190477</v>
      </c>
      <c r="K108" s="2">
        <f t="shared" si="40"/>
        <v>0.6428571428571429</v>
      </c>
      <c r="L108" s="2">
        <f t="shared" si="41"/>
        <v>0.6428571428571429</v>
      </c>
      <c r="M108" s="2">
        <v>1</v>
      </c>
      <c r="N108" s="2">
        <v>1</v>
      </c>
      <c r="O108" s="2">
        <f t="shared" si="42"/>
        <v>0.75</v>
      </c>
      <c r="P108" s="2">
        <v>0.25</v>
      </c>
      <c r="Q108" s="2">
        <v>0.5</v>
      </c>
      <c r="R108" s="2">
        <f t="shared" si="43"/>
        <v>0.75</v>
      </c>
      <c r="S108" s="2">
        <v>0.25</v>
      </c>
      <c r="T108" s="2">
        <v>0.5</v>
      </c>
      <c r="U108" s="2">
        <v>0</v>
      </c>
      <c r="V108" s="2">
        <v>0</v>
      </c>
      <c r="W108" s="2">
        <v>1</v>
      </c>
      <c r="X108" s="2">
        <f t="shared" si="44"/>
        <v>0.66666666666666663</v>
      </c>
      <c r="Y108" s="2">
        <f t="shared" si="45"/>
        <v>0.66666666666666663</v>
      </c>
      <c r="Z108" s="2">
        <f t="shared" si="46"/>
        <v>0</v>
      </c>
      <c r="AA108" s="2">
        <v>0</v>
      </c>
      <c r="AB108" s="2">
        <v>0</v>
      </c>
      <c r="AC108" s="2">
        <f t="shared" si="47"/>
        <v>1</v>
      </c>
      <c r="AD108" s="2">
        <v>0.5</v>
      </c>
      <c r="AE108" s="2">
        <v>0.5</v>
      </c>
      <c r="AF108" s="2">
        <f t="shared" si="48"/>
        <v>1</v>
      </c>
      <c r="AG108" s="2">
        <v>0.5</v>
      </c>
      <c r="AH108" s="2">
        <v>0.5</v>
      </c>
      <c r="AI108" s="2">
        <f t="shared" si="49"/>
        <v>0</v>
      </c>
      <c r="AJ108" s="2">
        <f t="shared" si="50"/>
        <v>0</v>
      </c>
      <c r="AK108" s="2">
        <f t="shared" si="51"/>
        <v>0</v>
      </c>
      <c r="AL108" s="2">
        <f t="shared" si="52"/>
        <v>0</v>
      </c>
      <c r="AM108" s="2">
        <v>0</v>
      </c>
      <c r="AN108" s="2">
        <v>0</v>
      </c>
      <c r="AO108" s="2">
        <v>0</v>
      </c>
      <c r="AP108" s="2">
        <f t="shared" si="53"/>
        <v>0</v>
      </c>
      <c r="AQ108" s="2">
        <f t="shared" si="54"/>
        <v>0</v>
      </c>
      <c r="AR108" s="2">
        <v>0</v>
      </c>
      <c r="AS108" s="2">
        <v>0</v>
      </c>
      <c r="AT108" s="2">
        <v>0</v>
      </c>
      <c r="AU108" s="2">
        <v>0</v>
      </c>
      <c r="AV108" s="2">
        <f t="shared" si="55"/>
        <v>0.66666666666666663</v>
      </c>
      <c r="AW108" s="2">
        <f t="shared" si="56"/>
        <v>0.33333333333333331</v>
      </c>
      <c r="AX108" s="2">
        <f t="shared" si="57"/>
        <v>0.33333333333333331</v>
      </c>
      <c r="AY108" s="2">
        <v>0</v>
      </c>
      <c r="AZ108" s="2">
        <v>0</v>
      </c>
      <c r="BA108" s="2">
        <v>1</v>
      </c>
      <c r="BB108" s="2">
        <f t="shared" si="58"/>
        <v>1</v>
      </c>
      <c r="BC108" s="2">
        <f t="shared" si="59"/>
        <v>1</v>
      </c>
      <c r="BD108" s="2">
        <v>1</v>
      </c>
      <c r="BE108" s="2">
        <v>1</v>
      </c>
      <c r="BF108" s="2">
        <v>1</v>
      </c>
      <c r="BG108" s="2">
        <f t="shared" si="60"/>
        <v>0.47916666666666663</v>
      </c>
      <c r="BH108" s="2">
        <f t="shared" si="61"/>
        <v>0.33333333333333331</v>
      </c>
      <c r="BI108" s="2">
        <f t="shared" si="62"/>
        <v>0.5</v>
      </c>
      <c r="BJ108" s="2">
        <v>0</v>
      </c>
      <c r="BK108" s="2">
        <v>1</v>
      </c>
      <c r="BL108" s="2">
        <v>1</v>
      </c>
      <c r="BM108" s="2">
        <v>0</v>
      </c>
      <c r="BN108" s="2">
        <v>0</v>
      </c>
      <c r="BO108" s="2">
        <v>1</v>
      </c>
      <c r="BP108" s="2">
        <f t="shared" si="63"/>
        <v>0.16666666666666666</v>
      </c>
      <c r="BQ108" s="2">
        <v>0</v>
      </c>
      <c r="BR108" s="2">
        <v>0</v>
      </c>
      <c r="BS108" s="2">
        <v>0</v>
      </c>
      <c r="BT108" s="2">
        <v>1</v>
      </c>
      <c r="BU108" s="2">
        <v>0</v>
      </c>
      <c r="BV108" s="2">
        <v>0</v>
      </c>
      <c r="BW108" s="2">
        <f t="shared" si="64"/>
        <v>0.625</v>
      </c>
      <c r="BX108" s="2">
        <f t="shared" si="65"/>
        <v>1</v>
      </c>
      <c r="BY108" s="2">
        <v>1</v>
      </c>
      <c r="BZ108" s="2">
        <v>1</v>
      </c>
      <c r="CA108" s="2">
        <v>1</v>
      </c>
      <c r="CB108" s="2">
        <v>1</v>
      </c>
      <c r="CC108" s="2">
        <f t="shared" si="66"/>
        <v>0.25</v>
      </c>
      <c r="CD108" s="2">
        <f t="shared" si="67"/>
        <v>0</v>
      </c>
      <c r="CE108" s="2">
        <v>0</v>
      </c>
      <c r="CF108" s="2">
        <v>0</v>
      </c>
      <c r="CG108" s="2">
        <f t="shared" si="68"/>
        <v>0</v>
      </c>
      <c r="CH108" s="2">
        <v>0</v>
      </c>
      <c r="CI108" s="2">
        <v>0</v>
      </c>
      <c r="CJ108" s="2">
        <v>0</v>
      </c>
      <c r="CK108" s="2">
        <v>1</v>
      </c>
    </row>
    <row r="109" spans="1:89" x14ac:dyDescent="0.2">
      <c r="A109" s="1">
        <v>21</v>
      </c>
      <c r="B109" s="1" t="s">
        <v>230</v>
      </c>
      <c r="C109" s="1" t="s">
        <v>188</v>
      </c>
      <c r="D109" s="1" t="s">
        <v>231</v>
      </c>
      <c r="E109" s="1" t="s">
        <v>190</v>
      </c>
      <c r="F109" s="1" t="s">
        <v>190</v>
      </c>
      <c r="G109" s="2">
        <f t="shared" si="36"/>
        <v>0.44903273809523808</v>
      </c>
      <c r="H109" s="2">
        <f t="shared" si="37"/>
        <v>0.33035714285714285</v>
      </c>
      <c r="I109" s="2">
        <f t="shared" si="38"/>
        <v>0.56770833333333326</v>
      </c>
      <c r="J109" s="2">
        <f t="shared" si="39"/>
        <v>0.61904761904761907</v>
      </c>
      <c r="K109" s="2">
        <f t="shared" si="40"/>
        <v>0.5714285714285714</v>
      </c>
      <c r="L109" s="2">
        <f t="shared" si="41"/>
        <v>0.5714285714285714</v>
      </c>
      <c r="M109" s="2">
        <v>1</v>
      </c>
      <c r="N109" s="2">
        <v>1</v>
      </c>
      <c r="O109" s="2">
        <f t="shared" si="42"/>
        <v>0</v>
      </c>
      <c r="P109" s="2">
        <v>0</v>
      </c>
      <c r="Q109" s="2">
        <v>0</v>
      </c>
      <c r="R109" s="2">
        <f t="shared" si="43"/>
        <v>0</v>
      </c>
      <c r="S109" s="2">
        <v>0</v>
      </c>
      <c r="T109" s="2">
        <v>0</v>
      </c>
      <c r="U109" s="2">
        <v>1</v>
      </c>
      <c r="V109" s="2">
        <v>1</v>
      </c>
      <c r="W109" s="2">
        <v>0</v>
      </c>
      <c r="X109" s="2">
        <f t="shared" si="44"/>
        <v>0.66666666666666663</v>
      </c>
      <c r="Y109" s="2">
        <f t="shared" si="45"/>
        <v>0.66666666666666663</v>
      </c>
      <c r="Z109" s="2">
        <f t="shared" si="46"/>
        <v>0</v>
      </c>
      <c r="AA109" s="2">
        <v>0</v>
      </c>
      <c r="AB109" s="2">
        <v>0</v>
      </c>
      <c r="AC109" s="2">
        <f t="shared" si="47"/>
        <v>1</v>
      </c>
      <c r="AD109" s="2">
        <v>0.5</v>
      </c>
      <c r="AE109" s="2">
        <v>0.5</v>
      </c>
      <c r="AF109" s="2">
        <f t="shared" si="48"/>
        <v>1</v>
      </c>
      <c r="AG109" s="2">
        <v>0.5</v>
      </c>
      <c r="AH109" s="2">
        <v>0.5</v>
      </c>
      <c r="AI109" s="2">
        <f t="shared" si="49"/>
        <v>0.125</v>
      </c>
      <c r="AJ109" s="2">
        <f t="shared" si="50"/>
        <v>0</v>
      </c>
      <c r="AK109" s="2">
        <f t="shared" si="51"/>
        <v>0</v>
      </c>
      <c r="AL109" s="2">
        <f t="shared" si="52"/>
        <v>0</v>
      </c>
      <c r="AM109" s="2">
        <v>0</v>
      </c>
      <c r="AN109" s="2">
        <v>0</v>
      </c>
      <c r="AO109" s="2">
        <v>0</v>
      </c>
      <c r="AP109" s="2">
        <f t="shared" si="53"/>
        <v>0.25</v>
      </c>
      <c r="AQ109" s="2">
        <f t="shared" si="54"/>
        <v>0.25</v>
      </c>
      <c r="AR109" s="2">
        <v>0</v>
      </c>
      <c r="AS109" s="2">
        <v>1</v>
      </c>
      <c r="AT109" s="2">
        <v>0</v>
      </c>
      <c r="AU109" s="2">
        <v>0</v>
      </c>
      <c r="AV109" s="2">
        <f t="shared" si="55"/>
        <v>0.33333333333333331</v>
      </c>
      <c r="AW109" s="2">
        <f t="shared" si="56"/>
        <v>0</v>
      </c>
      <c r="AX109" s="2">
        <f t="shared" si="57"/>
        <v>0</v>
      </c>
      <c r="AY109" s="2">
        <v>0</v>
      </c>
      <c r="AZ109" s="2">
        <v>0</v>
      </c>
      <c r="BA109" s="2">
        <v>0</v>
      </c>
      <c r="BB109" s="2">
        <f t="shared" si="58"/>
        <v>0.66666666666666663</v>
      </c>
      <c r="BC109" s="2">
        <f t="shared" si="59"/>
        <v>0.66666666666666663</v>
      </c>
      <c r="BD109" s="2">
        <v>1</v>
      </c>
      <c r="BE109" s="2">
        <v>0</v>
      </c>
      <c r="BF109" s="2">
        <v>1</v>
      </c>
      <c r="BG109" s="2">
        <f t="shared" si="60"/>
        <v>0.71875</v>
      </c>
      <c r="BH109" s="2">
        <f t="shared" si="61"/>
        <v>0.75</v>
      </c>
      <c r="BI109" s="2">
        <f t="shared" si="62"/>
        <v>0.83333333333333337</v>
      </c>
      <c r="BJ109" s="2">
        <v>1</v>
      </c>
      <c r="BK109" s="2">
        <v>1</v>
      </c>
      <c r="BL109" s="2">
        <v>1</v>
      </c>
      <c r="BM109" s="2">
        <v>1</v>
      </c>
      <c r="BN109" s="2">
        <v>0</v>
      </c>
      <c r="BO109" s="2">
        <v>1</v>
      </c>
      <c r="BP109" s="2">
        <f t="shared" si="63"/>
        <v>0.66666666666666663</v>
      </c>
      <c r="BQ109" s="2">
        <v>1</v>
      </c>
      <c r="BR109" s="2">
        <v>1</v>
      </c>
      <c r="BS109" s="2">
        <v>1</v>
      </c>
      <c r="BT109" s="2">
        <v>1</v>
      </c>
      <c r="BU109" s="2">
        <v>0</v>
      </c>
      <c r="BV109" s="2">
        <v>0</v>
      </c>
      <c r="BW109" s="2">
        <f t="shared" si="64"/>
        <v>0.6875</v>
      </c>
      <c r="BX109" s="2">
        <f t="shared" si="65"/>
        <v>1</v>
      </c>
      <c r="BY109" s="2">
        <v>1</v>
      </c>
      <c r="BZ109" s="2">
        <v>1</v>
      </c>
      <c r="CA109" s="2">
        <v>1</v>
      </c>
      <c r="CB109" s="2">
        <v>1</v>
      </c>
      <c r="CC109" s="2">
        <f t="shared" si="66"/>
        <v>0.375</v>
      </c>
      <c r="CD109" s="2">
        <f t="shared" si="67"/>
        <v>0</v>
      </c>
      <c r="CE109" s="2">
        <v>0</v>
      </c>
      <c r="CF109" s="2">
        <v>0</v>
      </c>
      <c r="CG109" s="2">
        <f t="shared" si="68"/>
        <v>0.5</v>
      </c>
      <c r="CH109" s="2">
        <v>0.5</v>
      </c>
      <c r="CI109" s="2">
        <v>0</v>
      </c>
      <c r="CJ109" s="2">
        <v>0</v>
      </c>
      <c r="CK109" s="2">
        <v>1</v>
      </c>
    </row>
    <row r="110" spans="1:89" x14ac:dyDescent="0.2">
      <c r="A110" s="1">
        <v>48</v>
      </c>
      <c r="B110" s="1" t="s">
        <v>272</v>
      </c>
      <c r="C110" s="1" t="s">
        <v>260</v>
      </c>
      <c r="D110" s="1" t="s">
        <v>211</v>
      </c>
      <c r="E110" s="1" t="s">
        <v>190</v>
      </c>
      <c r="F110" s="1" t="s">
        <v>190</v>
      </c>
      <c r="G110" s="2">
        <f t="shared" si="36"/>
        <v>0.44717261904761907</v>
      </c>
      <c r="H110" s="2">
        <f t="shared" si="37"/>
        <v>0.4464285714285714</v>
      </c>
      <c r="I110" s="2">
        <f t="shared" si="38"/>
        <v>0.44791666666666669</v>
      </c>
      <c r="J110" s="2">
        <f t="shared" si="39"/>
        <v>0.55952380952380953</v>
      </c>
      <c r="K110" s="2">
        <f t="shared" si="40"/>
        <v>0.5357142857142857</v>
      </c>
      <c r="L110" s="2">
        <f t="shared" si="41"/>
        <v>0.5357142857142857</v>
      </c>
      <c r="M110" s="2">
        <v>1</v>
      </c>
      <c r="N110" s="2">
        <v>1</v>
      </c>
      <c r="O110" s="2">
        <f t="shared" si="42"/>
        <v>0.75</v>
      </c>
      <c r="P110" s="2">
        <v>0.25</v>
      </c>
      <c r="Q110" s="2">
        <v>0.5</v>
      </c>
      <c r="R110" s="2">
        <f t="shared" si="43"/>
        <v>0</v>
      </c>
      <c r="S110" s="2">
        <v>0</v>
      </c>
      <c r="T110" s="2">
        <v>0</v>
      </c>
      <c r="U110" s="2">
        <v>0</v>
      </c>
      <c r="V110" s="2">
        <v>0</v>
      </c>
      <c r="W110" s="2">
        <v>1</v>
      </c>
      <c r="X110" s="2">
        <f t="shared" si="44"/>
        <v>0.58333333333333337</v>
      </c>
      <c r="Y110" s="2">
        <f t="shared" si="45"/>
        <v>0.58333333333333337</v>
      </c>
      <c r="Z110" s="2">
        <f t="shared" si="46"/>
        <v>0.75</v>
      </c>
      <c r="AA110" s="2">
        <v>0.25</v>
      </c>
      <c r="AB110" s="2">
        <v>0.5</v>
      </c>
      <c r="AC110" s="2">
        <f t="shared" si="47"/>
        <v>1</v>
      </c>
      <c r="AD110" s="2">
        <v>0.5</v>
      </c>
      <c r="AE110" s="2">
        <v>0.5</v>
      </c>
      <c r="AF110" s="2">
        <f t="shared" si="48"/>
        <v>0</v>
      </c>
      <c r="AG110" s="2">
        <v>0</v>
      </c>
      <c r="AH110" s="2">
        <v>0</v>
      </c>
      <c r="AI110" s="2">
        <f t="shared" si="49"/>
        <v>0.75</v>
      </c>
      <c r="AJ110" s="2">
        <f t="shared" si="50"/>
        <v>1</v>
      </c>
      <c r="AK110" s="2">
        <f t="shared" si="51"/>
        <v>1</v>
      </c>
      <c r="AL110" s="2">
        <f t="shared" si="52"/>
        <v>1</v>
      </c>
      <c r="AM110" s="2">
        <v>0.5</v>
      </c>
      <c r="AN110" s="2">
        <v>0.5</v>
      </c>
      <c r="AO110" s="2">
        <v>1</v>
      </c>
      <c r="AP110" s="2">
        <f t="shared" si="53"/>
        <v>0.5</v>
      </c>
      <c r="AQ110" s="2">
        <f t="shared" si="54"/>
        <v>0.5</v>
      </c>
      <c r="AR110" s="2">
        <v>0</v>
      </c>
      <c r="AS110" s="2">
        <v>1</v>
      </c>
      <c r="AT110" s="2">
        <v>1</v>
      </c>
      <c r="AU110" s="2">
        <v>0</v>
      </c>
      <c r="AV110" s="2">
        <f t="shared" si="55"/>
        <v>0.16666666666666666</v>
      </c>
      <c r="AW110" s="2">
        <f t="shared" si="56"/>
        <v>0</v>
      </c>
      <c r="AX110" s="2">
        <f t="shared" si="57"/>
        <v>0</v>
      </c>
      <c r="AY110" s="2">
        <v>0</v>
      </c>
      <c r="AZ110" s="2">
        <v>0</v>
      </c>
      <c r="BA110" s="2">
        <v>0</v>
      </c>
      <c r="BB110" s="2">
        <f t="shared" si="58"/>
        <v>0.33333333333333331</v>
      </c>
      <c r="BC110" s="2">
        <f t="shared" si="59"/>
        <v>0.33333333333333331</v>
      </c>
      <c r="BD110" s="2">
        <v>0</v>
      </c>
      <c r="BE110" s="2">
        <v>0</v>
      </c>
      <c r="BF110" s="2">
        <v>1</v>
      </c>
      <c r="BG110" s="2">
        <f t="shared" si="60"/>
        <v>0.3125</v>
      </c>
      <c r="BH110" s="2">
        <f t="shared" si="61"/>
        <v>0.25</v>
      </c>
      <c r="BI110" s="2">
        <f t="shared" si="62"/>
        <v>0.33333333333333331</v>
      </c>
      <c r="BJ110" s="2">
        <v>0</v>
      </c>
      <c r="BK110" s="2">
        <v>1</v>
      </c>
      <c r="BL110" s="2">
        <v>0</v>
      </c>
      <c r="BM110" s="2">
        <v>0</v>
      </c>
      <c r="BN110" s="2">
        <v>0</v>
      </c>
      <c r="BO110" s="2">
        <v>1</v>
      </c>
      <c r="BP110" s="2">
        <f t="shared" si="63"/>
        <v>0.16666666666666666</v>
      </c>
      <c r="BQ110" s="2">
        <v>0</v>
      </c>
      <c r="BR110" s="2">
        <v>0</v>
      </c>
      <c r="BS110" s="2">
        <v>1</v>
      </c>
      <c r="BT110" s="2">
        <v>0</v>
      </c>
      <c r="BU110" s="2">
        <v>0</v>
      </c>
      <c r="BV110" s="2">
        <v>0</v>
      </c>
      <c r="BW110" s="2">
        <f t="shared" si="64"/>
        <v>0.375</v>
      </c>
      <c r="BX110" s="2">
        <f t="shared" si="65"/>
        <v>0.75</v>
      </c>
      <c r="BY110" s="2">
        <v>1</v>
      </c>
      <c r="BZ110" s="2">
        <v>1</v>
      </c>
      <c r="CA110" s="2">
        <v>0</v>
      </c>
      <c r="CB110" s="2">
        <v>1</v>
      </c>
      <c r="CC110" s="2">
        <f t="shared" si="66"/>
        <v>0</v>
      </c>
      <c r="CD110" s="2">
        <f t="shared" si="67"/>
        <v>0</v>
      </c>
      <c r="CE110" s="2">
        <v>0</v>
      </c>
      <c r="CF110" s="2">
        <v>0</v>
      </c>
      <c r="CG110" s="2">
        <f t="shared" si="68"/>
        <v>0</v>
      </c>
      <c r="CH110" s="2">
        <v>0</v>
      </c>
      <c r="CI110" s="2">
        <v>0</v>
      </c>
      <c r="CJ110" s="2">
        <v>0</v>
      </c>
      <c r="CK110" s="2">
        <v>0</v>
      </c>
    </row>
    <row r="111" spans="1:89" x14ac:dyDescent="0.2">
      <c r="A111" s="1">
        <v>199</v>
      </c>
      <c r="B111" s="1" t="s">
        <v>418</v>
      </c>
      <c r="C111" s="1" t="s">
        <v>416</v>
      </c>
      <c r="D111" s="1" t="s">
        <v>223</v>
      </c>
      <c r="E111" s="1" t="s">
        <v>297</v>
      </c>
      <c r="F111" s="1" t="s">
        <v>297</v>
      </c>
      <c r="G111" s="2">
        <f t="shared" si="36"/>
        <v>0.44717261904761907</v>
      </c>
      <c r="H111" s="2">
        <f t="shared" si="37"/>
        <v>0.3214285714285714</v>
      </c>
      <c r="I111" s="2">
        <f t="shared" si="38"/>
        <v>0.57291666666666663</v>
      </c>
      <c r="J111" s="2">
        <f t="shared" si="39"/>
        <v>0.60119047619047616</v>
      </c>
      <c r="K111" s="2">
        <f t="shared" si="40"/>
        <v>0.5357142857142857</v>
      </c>
      <c r="L111" s="2">
        <f t="shared" si="41"/>
        <v>0.5357142857142857</v>
      </c>
      <c r="M111" s="2">
        <v>1</v>
      </c>
      <c r="N111" s="2">
        <v>0</v>
      </c>
      <c r="O111" s="2">
        <f t="shared" si="42"/>
        <v>0.75</v>
      </c>
      <c r="P111" s="2">
        <v>0.25</v>
      </c>
      <c r="Q111" s="2">
        <v>0.5</v>
      </c>
      <c r="R111" s="2">
        <f t="shared" si="43"/>
        <v>0</v>
      </c>
      <c r="S111" s="2">
        <v>0</v>
      </c>
      <c r="T111" s="2">
        <v>0</v>
      </c>
      <c r="U111" s="2">
        <v>1</v>
      </c>
      <c r="V111" s="2">
        <v>0</v>
      </c>
      <c r="W111" s="2">
        <v>1</v>
      </c>
      <c r="X111" s="2">
        <f t="shared" si="44"/>
        <v>0.66666666666666663</v>
      </c>
      <c r="Y111" s="2">
        <f t="shared" si="45"/>
        <v>0.66666666666666663</v>
      </c>
      <c r="Z111" s="2">
        <f t="shared" si="46"/>
        <v>0</v>
      </c>
      <c r="AA111" s="2">
        <v>0</v>
      </c>
      <c r="AB111" s="2">
        <v>0</v>
      </c>
      <c r="AC111" s="2">
        <f t="shared" si="47"/>
        <v>1</v>
      </c>
      <c r="AD111" s="2">
        <v>0.5</v>
      </c>
      <c r="AE111" s="2">
        <v>0.5</v>
      </c>
      <c r="AF111" s="2">
        <f t="shared" si="48"/>
        <v>1</v>
      </c>
      <c r="AG111" s="2">
        <v>0.5</v>
      </c>
      <c r="AH111" s="2">
        <v>0.5</v>
      </c>
      <c r="AI111" s="2">
        <f t="shared" si="49"/>
        <v>0.25</v>
      </c>
      <c r="AJ111" s="2">
        <f t="shared" si="50"/>
        <v>0.5</v>
      </c>
      <c r="AK111" s="2">
        <f t="shared" si="51"/>
        <v>0.5</v>
      </c>
      <c r="AL111" s="2">
        <f t="shared" si="52"/>
        <v>0</v>
      </c>
      <c r="AM111" s="2">
        <v>0</v>
      </c>
      <c r="AN111" s="2">
        <v>0</v>
      </c>
      <c r="AO111" s="2">
        <v>1</v>
      </c>
      <c r="AP111" s="2">
        <f t="shared" si="53"/>
        <v>0</v>
      </c>
      <c r="AQ111" s="2">
        <f t="shared" si="54"/>
        <v>0</v>
      </c>
      <c r="AR111" s="2">
        <v>0</v>
      </c>
      <c r="AS111" s="2">
        <v>0</v>
      </c>
      <c r="AT111" s="2">
        <v>0</v>
      </c>
      <c r="AU111" s="2">
        <v>0</v>
      </c>
      <c r="AV111" s="2">
        <f t="shared" si="55"/>
        <v>0.5</v>
      </c>
      <c r="AW111" s="2">
        <f t="shared" si="56"/>
        <v>0</v>
      </c>
      <c r="AX111" s="2">
        <f t="shared" si="57"/>
        <v>0</v>
      </c>
      <c r="AY111" s="2">
        <v>0</v>
      </c>
      <c r="AZ111" s="2">
        <v>0</v>
      </c>
      <c r="BA111" s="2">
        <v>0</v>
      </c>
      <c r="BB111" s="2">
        <f t="shared" si="58"/>
        <v>1</v>
      </c>
      <c r="BC111" s="2">
        <f t="shared" si="59"/>
        <v>1</v>
      </c>
      <c r="BD111" s="2">
        <v>1</v>
      </c>
      <c r="BE111" s="2">
        <v>1</v>
      </c>
      <c r="BF111" s="2">
        <v>1</v>
      </c>
      <c r="BG111" s="2">
        <f t="shared" si="60"/>
        <v>0.4375</v>
      </c>
      <c r="BH111" s="2">
        <f t="shared" si="61"/>
        <v>0.25</v>
      </c>
      <c r="BI111" s="2">
        <f t="shared" si="62"/>
        <v>0.16666666666666666</v>
      </c>
      <c r="BJ111" s="2">
        <v>0</v>
      </c>
      <c r="BK111" s="2">
        <v>0</v>
      </c>
      <c r="BL111" s="2">
        <v>1</v>
      </c>
      <c r="BM111" s="2">
        <v>0</v>
      </c>
      <c r="BN111" s="2">
        <v>0</v>
      </c>
      <c r="BO111" s="2">
        <v>0</v>
      </c>
      <c r="BP111" s="2">
        <f t="shared" si="63"/>
        <v>0.33333333333333331</v>
      </c>
      <c r="BQ111" s="2">
        <v>0</v>
      </c>
      <c r="BR111" s="2">
        <v>0</v>
      </c>
      <c r="BS111" s="2">
        <v>1</v>
      </c>
      <c r="BT111" s="2">
        <v>1</v>
      </c>
      <c r="BU111" s="2">
        <v>0</v>
      </c>
      <c r="BV111" s="2">
        <v>0</v>
      </c>
      <c r="BW111" s="2">
        <f t="shared" si="64"/>
        <v>0.625</v>
      </c>
      <c r="BX111" s="2">
        <f t="shared" si="65"/>
        <v>1</v>
      </c>
      <c r="BY111" s="2">
        <v>1</v>
      </c>
      <c r="BZ111" s="2">
        <v>1</v>
      </c>
      <c r="CA111" s="2">
        <v>1</v>
      </c>
      <c r="CB111" s="2">
        <v>1</v>
      </c>
      <c r="CC111" s="2">
        <f t="shared" si="66"/>
        <v>0.25</v>
      </c>
      <c r="CD111" s="2">
        <f t="shared" si="67"/>
        <v>0</v>
      </c>
      <c r="CE111" s="2">
        <v>0</v>
      </c>
      <c r="CF111" s="2">
        <v>0</v>
      </c>
      <c r="CG111" s="2">
        <f t="shared" si="68"/>
        <v>0</v>
      </c>
      <c r="CH111" s="2">
        <v>0</v>
      </c>
      <c r="CI111" s="2">
        <v>0</v>
      </c>
      <c r="CJ111" s="2">
        <v>0</v>
      </c>
      <c r="CK111" s="2">
        <v>1</v>
      </c>
    </row>
    <row r="112" spans="1:89" x14ac:dyDescent="0.2">
      <c r="A112" s="1">
        <v>213</v>
      </c>
      <c r="B112" s="1" t="s">
        <v>435</v>
      </c>
      <c r="C112" s="1" t="s">
        <v>422</v>
      </c>
      <c r="D112" s="1" t="s">
        <v>213</v>
      </c>
      <c r="E112" s="1" t="s">
        <v>190</v>
      </c>
      <c r="F112" s="1" t="s">
        <v>190</v>
      </c>
      <c r="G112" s="2">
        <f t="shared" si="36"/>
        <v>0.44642857142857145</v>
      </c>
      <c r="H112" s="2">
        <f t="shared" si="37"/>
        <v>0.35119047619047616</v>
      </c>
      <c r="I112" s="2">
        <f t="shared" si="38"/>
        <v>0.54166666666666663</v>
      </c>
      <c r="J112" s="2">
        <f t="shared" si="39"/>
        <v>0.74404761904761907</v>
      </c>
      <c r="K112" s="2">
        <f t="shared" si="40"/>
        <v>0.8214285714285714</v>
      </c>
      <c r="L112" s="2">
        <f t="shared" si="41"/>
        <v>0.8214285714285714</v>
      </c>
      <c r="M112" s="2">
        <v>1</v>
      </c>
      <c r="N112" s="2">
        <v>0</v>
      </c>
      <c r="O112" s="2">
        <f t="shared" si="42"/>
        <v>1</v>
      </c>
      <c r="P112" s="2">
        <v>0.25</v>
      </c>
      <c r="Q112" s="2">
        <v>0.75</v>
      </c>
      <c r="R112" s="2">
        <f t="shared" si="43"/>
        <v>0.75</v>
      </c>
      <c r="S112" s="2">
        <v>0.25</v>
      </c>
      <c r="T112" s="2">
        <v>0.5</v>
      </c>
      <c r="U112" s="2">
        <v>1</v>
      </c>
      <c r="V112" s="2">
        <v>1</v>
      </c>
      <c r="W112" s="2">
        <v>1</v>
      </c>
      <c r="X112" s="2">
        <f t="shared" si="44"/>
        <v>0.66666666666666663</v>
      </c>
      <c r="Y112" s="2">
        <f t="shared" si="45"/>
        <v>0.66666666666666663</v>
      </c>
      <c r="Z112" s="2">
        <f t="shared" si="46"/>
        <v>1</v>
      </c>
      <c r="AA112" s="2">
        <v>0.25</v>
      </c>
      <c r="AB112" s="2">
        <v>0.75</v>
      </c>
      <c r="AC112" s="2">
        <f t="shared" si="47"/>
        <v>0</v>
      </c>
      <c r="AD112" s="2">
        <v>0</v>
      </c>
      <c r="AE112" s="2">
        <v>0</v>
      </c>
      <c r="AF112" s="2">
        <f t="shared" si="48"/>
        <v>1</v>
      </c>
      <c r="AG112" s="2">
        <v>0.5</v>
      </c>
      <c r="AH112" s="2">
        <v>0.5</v>
      </c>
      <c r="AI112" s="2">
        <f t="shared" si="49"/>
        <v>0.75</v>
      </c>
      <c r="AJ112" s="2">
        <f t="shared" si="50"/>
        <v>0.5</v>
      </c>
      <c r="AK112" s="2">
        <f t="shared" si="51"/>
        <v>0.5</v>
      </c>
      <c r="AL112" s="2">
        <f t="shared" si="52"/>
        <v>1</v>
      </c>
      <c r="AM112" s="2">
        <v>0.5</v>
      </c>
      <c r="AN112" s="2">
        <v>0.5</v>
      </c>
      <c r="AO112" s="2">
        <v>0</v>
      </c>
      <c r="AP112" s="2">
        <f t="shared" si="53"/>
        <v>1</v>
      </c>
      <c r="AQ112" s="2">
        <f t="shared" si="54"/>
        <v>1</v>
      </c>
      <c r="AR112" s="2">
        <v>1</v>
      </c>
      <c r="AS112" s="2">
        <v>1</v>
      </c>
      <c r="AT112" s="2">
        <v>1</v>
      </c>
      <c r="AU112" s="2">
        <v>1</v>
      </c>
      <c r="AV112" s="2">
        <f t="shared" si="55"/>
        <v>0</v>
      </c>
      <c r="AW112" s="2">
        <f t="shared" si="56"/>
        <v>0</v>
      </c>
      <c r="AX112" s="2">
        <f t="shared" si="57"/>
        <v>0</v>
      </c>
      <c r="AY112" s="2">
        <v>0</v>
      </c>
      <c r="AZ112" s="2">
        <v>0</v>
      </c>
      <c r="BA112" s="2">
        <v>0</v>
      </c>
      <c r="BB112" s="2">
        <f t="shared" si="58"/>
        <v>0</v>
      </c>
      <c r="BC112" s="2">
        <f t="shared" si="59"/>
        <v>0</v>
      </c>
      <c r="BD112" s="2">
        <v>0</v>
      </c>
      <c r="BE112" s="2">
        <v>0</v>
      </c>
      <c r="BF112" s="2">
        <v>0</v>
      </c>
      <c r="BG112" s="2">
        <f t="shared" si="60"/>
        <v>0.29166666666666669</v>
      </c>
      <c r="BH112" s="2">
        <f t="shared" si="61"/>
        <v>8.3333333333333329E-2</v>
      </c>
      <c r="BI112" s="2">
        <f t="shared" si="62"/>
        <v>0</v>
      </c>
      <c r="BJ112" s="2">
        <v>0</v>
      </c>
      <c r="BK112" s="2">
        <v>0</v>
      </c>
      <c r="BL112" s="2">
        <v>0</v>
      </c>
      <c r="BM112" s="2">
        <v>0</v>
      </c>
      <c r="BN112" s="2">
        <v>0</v>
      </c>
      <c r="BO112" s="2">
        <v>0</v>
      </c>
      <c r="BP112" s="2">
        <f t="shared" si="63"/>
        <v>0.16666666666666666</v>
      </c>
      <c r="BQ112" s="2">
        <v>0</v>
      </c>
      <c r="BR112" s="2">
        <v>0</v>
      </c>
      <c r="BS112" s="2">
        <v>1</v>
      </c>
      <c r="BT112" s="2">
        <v>0</v>
      </c>
      <c r="BU112" s="2">
        <v>0</v>
      </c>
      <c r="BV112" s="2">
        <v>0</v>
      </c>
      <c r="BW112" s="2">
        <f t="shared" si="64"/>
        <v>0.5</v>
      </c>
      <c r="BX112" s="2">
        <f t="shared" si="65"/>
        <v>0.25</v>
      </c>
      <c r="BY112" s="2">
        <v>0</v>
      </c>
      <c r="BZ112" s="2">
        <v>0</v>
      </c>
      <c r="CA112" s="2">
        <v>0</v>
      </c>
      <c r="CB112" s="2">
        <v>1</v>
      </c>
      <c r="CC112" s="2">
        <f t="shared" si="66"/>
        <v>0.75</v>
      </c>
      <c r="CD112" s="2">
        <f t="shared" si="67"/>
        <v>1</v>
      </c>
      <c r="CE112" s="2">
        <v>0.5</v>
      </c>
      <c r="CF112" s="2">
        <v>0.5</v>
      </c>
      <c r="CG112" s="2">
        <f t="shared" si="68"/>
        <v>1</v>
      </c>
      <c r="CH112" s="2">
        <v>0.5</v>
      </c>
      <c r="CI112" s="2">
        <v>0.5</v>
      </c>
      <c r="CJ112" s="2">
        <v>0</v>
      </c>
      <c r="CK112" s="2">
        <v>1</v>
      </c>
    </row>
    <row r="113" spans="1:89" x14ac:dyDescent="0.2">
      <c r="A113" s="1">
        <v>194</v>
      </c>
      <c r="B113" s="1" t="s">
        <v>412</v>
      </c>
      <c r="C113" s="1" t="s">
        <v>404</v>
      </c>
      <c r="D113" s="1" t="s">
        <v>234</v>
      </c>
      <c r="E113" s="1" t="s">
        <v>297</v>
      </c>
      <c r="F113" s="1" t="s">
        <v>297</v>
      </c>
      <c r="G113" s="2">
        <f t="shared" si="36"/>
        <v>0.4464285714285714</v>
      </c>
      <c r="H113" s="2">
        <f t="shared" si="37"/>
        <v>0.43452380952380953</v>
      </c>
      <c r="I113" s="2">
        <f t="shared" si="38"/>
        <v>0.45833333333333331</v>
      </c>
      <c r="J113" s="2">
        <f t="shared" si="39"/>
        <v>0.61904761904761907</v>
      </c>
      <c r="K113" s="2">
        <f t="shared" si="40"/>
        <v>0.5714285714285714</v>
      </c>
      <c r="L113" s="2">
        <f t="shared" si="41"/>
        <v>0.5714285714285714</v>
      </c>
      <c r="M113" s="2">
        <v>1</v>
      </c>
      <c r="N113" s="2">
        <v>1</v>
      </c>
      <c r="O113" s="2">
        <f t="shared" si="42"/>
        <v>0</v>
      </c>
      <c r="P113" s="2">
        <v>0</v>
      </c>
      <c r="Q113" s="2">
        <v>0</v>
      </c>
      <c r="R113" s="2">
        <f t="shared" si="43"/>
        <v>1</v>
      </c>
      <c r="S113" s="2">
        <v>0.25</v>
      </c>
      <c r="T113" s="2">
        <v>0.75</v>
      </c>
      <c r="U113" s="2">
        <v>0</v>
      </c>
      <c r="V113" s="2">
        <v>0</v>
      </c>
      <c r="W113" s="2">
        <v>1</v>
      </c>
      <c r="X113" s="2">
        <f t="shared" si="44"/>
        <v>0.66666666666666663</v>
      </c>
      <c r="Y113" s="2">
        <f t="shared" si="45"/>
        <v>0.66666666666666663</v>
      </c>
      <c r="Z113" s="2">
        <f t="shared" si="46"/>
        <v>0</v>
      </c>
      <c r="AA113" s="2">
        <v>0</v>
      </c>
      <c r="AB113" s="2">
        <v>0</v>
      </c>
      <c r="AC113" s="2">
        <f t="shared" si="47"/>
        <v>1</v>
      </c>
      <c r="AD113" s="2">
        <v>0.5</v>
      </c>
      <c r="AE113" s="2">
        <v>0.5</v>
      </c>
      <c r="AF113" s="2">
        <f t="shared" si="48"/>
        <v>1</v>
      </c>
      <c r="AG113" s="2">
        <v>0.5</v>
      </c>
      <c r="AH113" s="2">
        <v>0.5</v>
      </c>
      <c r="AI113" s="2">
        <f t="shared" si="49"/>
        <v>0</v>
      </c>
      <c r="AJ113" s="2">
        <f t="shared" si="50"/>
        <v>0</v>
      </c>
      <c r="AK113" s="2">
        <f t="shared" si="51"/>
        <v>0</v>
      </c>
      <c r="AL113" s="2">
        <f t="shared" si="52"/>
        <v>0</v>
      </c>
      <c r="AM113" s="2">
        <v>0</v>
      </c>
      <c r="AN113" s="2">
        <v>0</v>
      </c>
      <c r="AO113" s="2">
        <v>0</v>
      </c>
      <c r="AP113" s="2">
        <f t="shared" si="53"/>
        <v>0</v>
      </c>
      <c r="AQ113" s="2">
        <f t="shared" si="54"/>
        <v>0</v>
      </c>
      <c r="AR113" s="2">
        <v>0</v>
      </c>
      <c r="AS113" s="2">
        <v>0</v>
      </c>
      <c r="AT113" s="2">
        <v>0</v>
      </c>
      <c r="AU113" s="2">
        <v>0</v>
      </c>
      <c r="AV113" s="2">
        <f t="shared" si="55"/>
        <v>0.83333333333333326</v>
      </c>
      <c r="AW113" s="2">
        <f t="shared" si="56"/>
        <v>1</v>
      </c>
      <c r="AX113" s="2">
        <f t="shared" si="57"/>
        <v>1</v>
      </c>
      <c r="AY113" s="2">
        <v>1</v>
      </c>
      <c r="AZ113" s="2">
        <v>1</v>
      </c>
      <c r="BA113" s="2">
        <v>1</v>
      </c>
      <c r="BB113" s="2">
        <f t="shared" si="58"/>
        <v>0.66666666666666663</v>
      </c>
      <c r="BC113" s="2">
        <f t="shared" si="59"/>
        <v>0.66666666666666663</v>
      </c>
      <c r="BD113" s="2">
        <v>1</v>
      </c>
      <c r="BE113" s="2">
        <v>0</v>
      </c>
      <c r="BF113" s="2">
        <v>1</v>
      </c>
      <c r="BG113" s="2">
        <f t="shared" si="60"/>
        <v>0.33333333333333331</v>
      </c>
      <c r="BH113" s="2">
        <f t="shared" si="61"/>
        <v>0.16666666666666666</v>
      </c>
      <c r="BI113" s="2">
        <f t="shared" si="62"/>
        <v>0.33333333333333331</v>
      </c>
      <c r="BJ113" s="2">
        <v>0</v>
      </c>
      <c r="BK113" s="2">
        <v>1</v>
      </c>
      <c r="BL113" s="2">
        <v>1</v>
      </c>
      <c r="BM113" s="2">
        <v>0</v>
      </c>
      <c r="BN113" s="2">
        <v>0</v>
      </c>
      <c r="BO113" s="2">
        <v>0</v>
      </c>
      <c r="BP113" s="2">
        <f t="shared" si="63"/>
        <v>0</v>
      </c>
      <c r="BQ113" s="2">
        <v>0</v>
      </c>
      <c r="BR113" s="2">
        <v>0</v>
      </c>
      <c r="BS113" s="2">
        <v>0</v>
      </c>
      <c r="BT113" s="2">
        <v>0</v>
      </c>
      <c r="BU113" s="2">
        <v>0</v>
      </c>
      <c r="BV113" s="2">
        <v>0</v>
      </c>
      <c r="BW113" s="2">
        <f t="shared" si="64"/>
        <v>0.5</v>
      </c>
      <c r="BX113" s="2">
        <f t="shared" si="65"/>
        <v>0.75</v>
      </c>
      <c r="BY113" s="2">
        <v>1</v>
      </c>
      <c r="BZ113" s="2">
        <v>1</v>
      </c>
      <c r="CA113" s="2">
        <v>0</v>
      </c>
      <c r="CB113" s="2">
        <v>1</v>
      </c>
      <c r="CC113" s="2">
        <f t="shared" si="66"/>
        <v>0.25</v>
      </c>
      <c r="CD113" s="2">
        <f t="shared" si="67"/>
        <v>0</v>
      </c>
      <c r="CE113" s="2">
        <v>0</v>
      </c>
      <c r="CF113" s="2">
        <v>0</v>
      </c>
      <c r="CG113" s="2">
        <f t="shared" si="68"/>
        <v>0</v>
      </c>
      <c r="CH113" s="2">
        <v>0</v>
      </c>
      <c r="CI113" s="2">
        <v>0</v>
      </c>
      <c r="CJ113" s="2">
        <v>0</v>
      </c>
      <c r="CK113" s="2">
        <v>1</v>
      </c>
    </row>
    <row r="114" spans="1:89" x14ac:dyDescent="0.2">
      <c r="A114" s="1">
        <v>11</v>
      </c>
      <c r="B114" s="1" t="s">
        <v>210</v>
      </c>
      <c r="C114" s="1" t="s">
        <v>188</v>
      </c>
      <c r="D114" s="1" t="s">
        <v>211</v>
      </c>
      <c r="E114" s="1" t="s">
        <v>190</v>
      </c>
      <c r="F114" s="1" t="s">
        <v>190</v>
      </c>
      <c r="G114" s="2">
        <f t="shared" si="36"/>
        <v>0.43973214285714279</v>
      </c>
      <c r="H114" s="2">
        <f t="shared" si="37"/>
        <v>0.55654761904761907</v>
      </c>
      <c r="I114" s="2">
        <f t="shared" si="38"/>
        <v>0.32291666666666663</v>
      </c>
      <c r="J114" s="2">
        <f t="shared" si="39"/>
        <v>0.36309523809523808</v>
      </c>
      <c r="K114" s="2">
        <f t="shared" si="40"/>
        <v>0.39285714285714285</v>
      </c>
      <c r="L114" s="2">
        <f t="shared" si="41"/>
        <v>0.39285714285714285</v>
      </c>
      <c r="M114" s="2">
        <v>1</v>
      </c>
      <c r="N114" s="2">
        <v>0</v>
      </c>
      <c r="O114" s="2">
        <f t="shared" si="42"/>
        <v>0.75</v>
      </c>
      <c r="P114" s="2">
        <v>0.25</v>
      </c>
      <c r="Q114" s="2">
        <v>0.5</v>
      </c>
      <c r="R114" s="2">
        <f t="shared" si="43"/>
        <v>0</v>
      </c>
      <c r="S114" s="2">
        <v>0</v>
      </c>
      <c r="T114" s="2">
        <v>0</v>
      </c>
      <c r="U114" s="2">
        <v>0</v>
      </c>
      <c r="V114" s="2">
        <v>0</v>
      </c>
      <c r="W114" s="2">
        <v>1</v>
      </c>
      <c r="X114" s="2">
        <f t="shared" si="44"/>
        <v>0.33333333333333331</v>
      </c>
      <c r="Y114" s="2">
        <f t="shared" si="45"/>
        <v>0.33333333333333331</v>
      </c>
      <c r="Z114" s="2">
        <f t="shared" si="46"/>
        <v>0</v>
      </c>
      <c r="AA114" s="2">
        <v>0</v>
      </c>
      <c r="AB114" s="2">
        <v>0</v>
      </c>
      <c r="AC114" s="2">
        <f t="shared" si="47"/>
        <v>1</v>
      </c>
      <c r="AD114" s="2">
        <v>0.5</v>
      </c>
      <c r="AE114" s="2">
        <v>0.5</v>
      </c>
      <c r="AF114" s="2">
        <f t="shared" si="48"/>
        <v>0</v>
      </c>
      <c r="AG114" s="2">
        <v>0</v>
      </c>
      <c r="AH114" s="2">
        <v>0</v>
      </c>
      <c r="AI114" s="2">
        <f t="shared" si="49"/>
        <v>0.25</v>
      </c>
      <c r="AJ114" s="2">
        <f t="shared" si="50"/>
        <v>0.5</v>
      </c>
      <c r="AK114" s="2">
        <f t="shared" si="51"/>
        <v>0.5</v>
      </c>
      <c r="AL114" s="2">
        <f t="shared" si="52"/>
        <v>0</v>
      </c>
      <c r="AM114" s="2">
        <v>0</v>
      </c>
      <c r="AN114" s="2">
        <v>0</v>
      </c>
      <c r="AO114" s="2">
        <v>1</v>
      </c>
      <c r="AP114" s="2">
        <f t="shared" si="53"/>
        <v>0</v>
      </c>
      <c r="AQ114" s="2">
        <f t="shared" si="54"/>
        <v>0</v>
      </c>
      <c r="AR114" s="2">
        <v>0</v>
      </c>
      <c r="AS114" s="2">
        <v>0</v>
      </c>
      <c r="AT114" s="2">
        <v>0</v>
      </c>
      <c r="AU114" s="2">
        <v>0</v>
      </c>
      <c r="AV114" s="2">
        <f t="shared" si="55"/>
        <v>0.66666666666666663</v>
      </c>
      <c r="AW114" s="2">
        <f t="shared" si="56"/>
        <v>1</v>
      </c>
      <c r="AX114" s="2">
        <f t="shared" si="57"/>
        <v>1</v>
      </c>
      <c r="AY114" s="2">
        <v>1</v>
      </c>
      <c r="AZ114" s="2">
        <v>1</v>
      </c>
      <c r="BA114" s="2">
        <v>1</v>
      </c>
      <c r="BB114" s="2">
        <f t="shared" si="58"/>
        <v>0.33333333333333331</v>
      </c>
      <c r="BC114" s="2">
        <f t="shared" si="59"/>
        <v>0.33333333333333331</v>
      </c>
      <c r="BD114" s="2">
        <v>0</v>
      </c>
      <c r="BE114" s="2">
        <v>0</v>
      </c>
      <c r="BF114" s="2">
        <v>1</v>
      </c>
      <c r="BG114" s="2">
        <f t="shared" si="60"/>
        <v>0.47916666666666663</v>
      </c>
      <c r="BH114" s="2">
        <f t="shared" si="61"/>
        <v>0.33333333333333331</v>
      </c>
      <c r="BI114" s="2">
        <f t="shared" si="62"/>
        <v>0.5</v>
      </c>
      <c r="BJ114" s="2">
        <v>1</v>
      </c>
      <c r="BK114" s="2">
        <v>1</v>
      </c>
      <c r="BL114" s="2">
        <v>0</v>
      </c>
      <c r="BM114" s="2">
        <v>0</v>
      </c>
      <c r="BN114" s="2">
        <v>0</v>
      </c>
      <c r="BO114" s="2">
        <v>1</v>
      </c>
      <c r="BP114" s="2">
        <f t="shared" si="63"/>
        <v>0.16666666666666666</v>
      </c>
      <c r="BQ114" s="2">
        <v>0</v>
      </c>
      <c r="BR114" s="2">
        <v>0</v>
      </c>
      <c r="BS114" s="2">
        <v>1</v>
      </c>
      <c r="BT114" s="2">
        <v>0</v>
      </c>
      <c r="BU114" s="2">
        <v>0</v>
      </c>
      <c r="BV114" s="2">
        <v>0</v>
      </c>
      <c r="BW114" s="2">
        <f t="shared" si="64"/>
        <v>0.625</v>
      </c>
      <c r="BX114" s="2">
        <f t="shared" si="65"/>
        <v>1</v>
      </c>
      <c r="BY114" s="2">
        <v>1</v>
      </c>
      <c r="BZ114" s="2">
        <v>1</v>
      </c>
      <c r="CA114" s="2">
        <v>1</v>
      </c>
      <c r="CB114" s="2">
        <v>1</v>
      </c>
      <c r="CC114" s="2">
        <f t="shared" si="66"/>
        <v>0.25</v>
      </c>
      <c r="CD114" s="2">
        <f t="shared" si="67"/>
        <v>0</v>
      </c>
      <c r="CE114" s="2">
        <v>0</v>
      </c>
      <c r="CF114" s="2">
        <v>0</v>
      </c>
      <c r="CG114" s="2">
        <f t="shared" si="68"/>
        <v>0</v>
      </c>
      <c r="CH114" s="2">
        <v>0</v>
      </c>
      <c r="CI114" s="2">
        <v>0</v>
      </c>
      <c r="CJ114" s="2">
        <v>0</v>
      </c>
      <c r="CK114" s="2">
        <v>1</v>
      </c>
    </row>
    <row r="115" spans="1:89" x14ac:dyDescent="0.2">
      <c r="A115" s="1">
        <v>218</v>
      </c>
      <c r="B115" s="1" t="s">
        <v>440</v>
      </c>
      <c r="C115" s="1" t="s">
        <v>422</v>
      </c>
      <c r="D115" s="1" t="s">
        <v>225</v>
      </c>
      <c r="E115" s="1" t="s">
        <v>190</v>
      </c>
      <c r="F115" s="1" t="s">
        <v>190</v>
      </c>
      <c r="G115" s="2">
        <f t="shared" si="36"/>
        <v>0.43898809523809529</v>
      </c>
      <c r="H115" s="2">
        <f t="shared" si="37"/>
        <v>0.31547619047619047</v>
      </c>
      <c r="I115" s="2">
        <f t="shared" si="38"/>
        <v>0.5625</v>
      </c>
      <c r="J115" s="2">
        <f t="shared" si="39"/>
        <v>0.67261904761904767</v>
      </c>
      <c r="K115" s="2">
        <f t="shared" si="40"/>
        <v>0.6785714285714286</v>
      </c>
      <c r="L115" s="2">
        <f t="shared" si="41"/>
        <v>0.6785714285714286</v>
      </c>
      <c r="M115" s="2">
        <v>1</v>
      </c>
      <c r="N115" s="2">
        <v>1</v>
      </c>
      <c r="O115" s="2">
        <f t="shared" si="42"/>
        <v>0</v>
      </c>
      <c r="P115" s="2">
        <v>0</v>
      </c>
      <c r="Q115" s="2">
        <v>0</v>
      </c>
      <c r="R115" s="2">
        <f t="shared" si="43"/>
        <v>0.75</v>
      </c>
      <c r="S115" s="2">
        <v>0.25</v>
      </c>
      <c r="T115" s="2">
        <v>0.5</v>
      </c>
      <c r="U115" s="2">
        <v>1</v>
      </c>
      <c r="V115" s="2">
        <v>0</v>
      </c>
      <c r="W115" s="2">
        <v>1</v>
      </c>
      <c r="X115" s="2">
        <f t="shared" si="44"/>
        <v>0.66666666666666663</v>
      </c>
      <c r="Y115" s="2">
        <f t="shared" si="45"/>
        <v>0.66666666666666663</v>
      </c>
      <c r="Z115" s="2">
        <f t="shared" si="46"/>
        <v>1</v>
      </c>
      <c r="AA115" s="2">
        <v>0.25</v>
      </c>
      <c r="AB115" s="2">
        <v>0.75</v>
      </c>
      <c r="AC115" s="2">
        <f t="shared" si="47"/>
        <v>1</v>
      </c>
      <c r="AD115" s="2">
        <v>0.5</v>
      </c>
      <c r="AE115" s="2">
        <v>0.5</v>
      </c>
      <c r="AF115" s="2">
        <f t="shared" si="48"/>
        <v>0</v>
      </c>
      <c r="AG115" s="2">
        <v>0</v>
      </c>
      <c r="AH115" s="2">
        <v>0</v>
      </c>
      <c r="AI115" s="2">
        <f t="shared" si="49"/>
        <v>0.625</v>
      </c>
      <c r="AJ115" s="2">
        <f t="shared" si="50"/>
        <v>0.5</v>
      </c>
      <c r="AK115" s="2">
        <f t="shared" si="51"/>
        <v>0.5</v>
      </c>
      <c r="AL115" s="2">
        <f t="shared" si="52"/>
        <v>1</v>
      </c>
      <c r="AM115" s="2">
        <v>0.5</v>
      </c>
      <c r="AN115" s="2">
        <v>0.5</v>
      </c>
      <c r="AO115" s="2">
        <v>0</v>
      </c>
      <c r="AP115" s="2">
        <f t="shared" si="53"/>
        <v>0.75</v>
      </c>
      <c r="AQ115" s="2">
        <f t="shared" si="54"/>
        <v>0.75</v>
      </c>
      <c r="AR115" s="2">
        <v>1</v>
      </c>
      <c r="AS115" s="2">
        <v>0</v>
      </c>
      <c r="AT115" s="2">
        <v>1</v>
      </c>
      <c r="AU115" s="2">
        <v>1</v>
      </c>
      <c r="AV115" s="2">
        <f t="shared" si="55"/>
        <v>0.16666666666666666</v>
      </c>
      <c r="AW115" s="2">
        <f t="shared" si="56"/>
        <v>0</v>
      </c>
      <c r="AX115" s="2">
        <f t="shared" si="57"/>
        <v>0</v>
      </c>
      <c r="AY115" s="2">
        <v>0</v>
      </c>
      <c r="AZ115" s="2">
        <v>0</v>
      </c>
      <c r="BA115" s="2">
        <v>0</v>
      </c>
      <c r="BB115" s="2">
        <f t="shared" si="58"/>
        <v>0.33333333333333331</v>
      </c>
      <c r="BC115" s="2">
        <f t="shared" si="59"/>
        <v>0.33333333333333331</v>
      </c>
      <c r="BD115" s="2">
        <v>0</v>
      </c>
      <c r="BE115" s="2">
        <v>0</v>
      </c>
      <c r="BF115" s="2">
        <v>1</v>
      </c>
      <c r="BG115" s="2">
        <f t="shared" si="60"/>
        <v>0.29166666666666669</v>
      </c>
      <c r="BH115" s="2">
        <f t="shared" si="61"/>
        <v>8.3333333333333329E-2</v>
      </c>
      <c r="BI115" s="2">
        <f t="shared" si="62"/>
        <v>0.16666666666666666</v>
      </c>
      <c r="BJ115" s="2">
        <v>0</v>
      </c>
      <c r="BK115" s="2">
        <v>0</v>
      </c>
      <c r="BL115" s="2">
        <v>1</v>
      </c>
      <c r="BM115" s="2">
        <v>0</v>
      </c>
      <c r="BN115" s="2">
        <v>0</v>
      </c>
      <c r="BO115" s="2">
        <v>0</v>
      </c>
      <c r="BP115" s="2">
        <f t="shared" si="63"/>
        <v>0</v>
      </c>
      <c r="BQ115" s="2">
        <v>0</v>
      </c>
      <c r="BR115" s="2">
        <v>0</v>
      </c>
      <c r="BS115" s="2">
        <v>0</v>
      </c>
      <c r="BT115" s="2">
        <v>0</v>
      </c>
      <c r="BU115" s="2">
        <v>0</v>
      </c>
      <c r="BV115" s="2">
        <v>0</v>
      </c>
      <c r="BW115" s="2">
        <f t="shared" si="64"/>
        <v>0.5</v>
      </c>
      <c r="BX115" s="2">
        <f t="shared" si="65"/>
        <v>0.75</v>
      </c>
      <c r="BY115" s="2">
        <v>0</v>
      </c>
      <c r="BZ115" s="2">
        <v>1</v>
      </c>
      <c r="CA115" s="2">
        <v>1</v>
      </c>
      <c r="CB115" s="2">
        <v>1</v>
      </c>
      <c r="CC115" s="2">
        <f t="shared" si="66"/>
        <v>0.25</v>
      </c>
      <c r="CD115" s="2">
        <f t="shared" si="67"/>
        <v>0</v>
      </c>
      <c r="CE115" s="2">
        <v>0</v>
      </c>
      <c r="CF115" s="2">
        <v>0</v>
      </c>
      <c r="CG115" s="2">
        <f t="shared" si="68"/>
        <v>1</v>
      </c>
      <c r="CH115" s="2">
        <v>0.5</v>
      </c>
      <c r="CI115" s="2">
        <v>0.5</v>
      </c>
      <c r="CJ115" s="2">
        <v>0</v>
      </c>
      <c r="CK115" s="2">
        <v>0</v>
      </c>
    </row>
    <row r="116" spans="1:89" x14ac:dyDescent="0.2">
      <c r="A116" s="1">
        <v>17</v>
      </c>
      <c r="B116" s="1" t="s">
        <v>222</v>
      </c>
      <c r="C116" s="1" t="s">
        <v>188</v>
      </c>
      <c r="D116" s="1" t="s">
        <v>223</v>
      </c>
      <c r="E116" s="1" t="s">
        <v>190</v>
      </c>
      <c r="F116" s="1" t="s">
        <v>190</v>
      </c>
      <c r="G116" s="2">
        <f t="shared" si="36"/>
        <v>0.43898809523809523</v>
      </c>
      <c r="H116" s="2">
        <f t="shared" si="37"/>
        <v>0.54464285714285721</v>
      </c>
      <c r="I116" s="2">
        <f t="shared" si="38"/>
        <v>0.33333333333333331</v>
      </c>
      <c r="J116" s="2">
        <f t="shared" si="39"/>
        <v>0.50595238095238093</v>
      </c>
      <c r="K116" s="2">
        <f t="shared" si="40"/>
        <v>0.6785714285714286</v>
      </c>
      <c r="L116" s="2">
        <f t="shared" si="41"/>
        <v>0.6785714285714286</v>
      </c>
      <c r="M116" s="2">
        <v>1</v>
      </c>
      <c r="N116" s="2">
        <v>1</v>
      </c>
      <c r="O116" s="2">
        <f t="shared" si="42"/>
        <v>0.75</v>
      </c>
      <c r="P116" s="2">
        <v>0.25</v>
      </c>
      <c r="Q116" s="2">
        <v>0.5</v>
      </c>
      <c r="R116" s="2">
        <f t="shared" si="43"/>
        <v>0</v>
      </c>
      <c r="S116" s="2">
        <v>0</v>
      </c>
      <c r="T116" s="2">
        <v>0</v>
      </c>
      <c r="U116" s="2">
        <v>1</v>
      </c>
      <c r="V116" s="2">
        <v>1</v>
      </c>
      <c r="W116" s="2">
        <v>0</v>
      </c>
      <c r="X116" s="2">
        <f t="shared" si="44"/>
        <v>0.33333333333333331</v>
      </c>
      <c r="Y116" s="2">
        <f t="shared" si="45"/>
        <v>0.33333333333333331</v>
      </c>
      <c r="Z116" s="2">
        <f t="shared" si="46"/>
        <v>0</v>
      </c>
      <c r="AA116" s="2">
        <v>0</v>
      </c>
      <c r="AB116" s="2">
        <v>0</v>
      </c>
      <c r="AC116" s="2">
        <f t="shared" si="47"/>
        <v>0</v>
      </c>
      <c r="AD116" s="2">
        <v>0</v>
      </c>
      <c r="AE116" s="2">
        <v>0</v>
      </c>
      <c r="AF116" s="2">
        <f t="shared" si="48"/>
        <v>1</v>
      </c>
      <c r="AG116" s="2">
        <v>0.5</v>
      </c>
      <c r="AH116" s="2">
        <v>0.5</v>
      </c>
      <c r="AI116" s="2">
        <f t="shared" si="49"/>
        <v>0.25</v>
      </c>
      <c r="AJ116" s="2">
        <f t="shared" si="50"/>
        <v>0.25</v>
      </c>
      <c r="AK116" s="2">
        <f t="shared" si="51"/>
        <v>0.25</v>
      </c>
      <c r="AL116" s="2">
        <f t="shared" si="52"/>
        <v>0.5</v>
      </c>
      <c r="AM116" s="2">
        <v>0.5</v>
      </c>
      <c r="AN116" s="2">
        <v>0</v>
      </c>
      <c r="AO116" s="2">
        <v>0</v>
      </c>
      <c r="AP116" s="2">
        <f t="shared" si="53"/>
        <v>0.25</v>
      </c>
      <c r="AQ116" s="2">
        <f t="shared" si="54"/>
        <v>0.25</v>
      </c>
      <c r="AR116" s="2">
        <v>0</v>
      </c>
      <c r="AS116" s="2">
        <v>0</v>
      </c>
      <c r="AT116" s="2">
        <v>1</v>
      </c>
      <c r="AU116" s="2">
        <v>0</v>
      </c>
      <c r="AV116" s="2">
        <f t="shared" si="55"/>
        <v>0.5</v>
      </c>
      <c r="AW116" s="2">
        <f t="shared" si="56"/>
        <v>1</v>
      </c>
      <c r="AX116" s="2">
        <f t="shared" si="57"/>
        <v>1</v>
      </c>
      <c r="AY116" s="2">
        <v>1</v>
      </c>
      <c r="AZ116" s="2">
        <v>1</v>
      </c>
      <c r="BA116" s="2">
        <v>1</v>
      </c>
      <c r="BB116" s="2">
        <f t="shared" si="58"/>
        <v>0</v>
      </c>
      <c r="BC116" s="2">
        <f t="shared" si="59"/>
        <v>0</v>
      </c>
      <c r="BD116" s="2">
        <v>0</v>
      </c>
      <c r="BE116" s="2">
        <v>0</v>
      </c>
      <c r="BF116" s="2">
        <v>0</v>
      </c>
      <c r="BG116" s="2">
        <f t="shared" si="60"/>
        <v>0.5</v>
      </c>
      <c r="BH116" s="2">
        <f t="shared" si="61"/>
        <v>0.25</v>
      </c>
      <c r="BI116" s="2">
        <f t="shared" si="62"/>
        <v>0.33333333333333331</v>
      </c>
      <c r="BJ116" s="2">
        <v>0</v>
      </c>
      <c r="BK116" s="2">
        <v>1</v>
      </c>
      <c r="BL116" s="2">
        <v>0</v>
      </c>
      <c r="BM116" s="2">
        <v>0</v>
      </c>
      <c r="BN116" s="2">
        <v>0</v>
      </c>
      <c r="BO116" s="2">
        <v>1</v>
      </c>
      <c r="BP116" s="2">
        <f t="shared" si="63"/>
        <v>0.16666666666666666</v>
      </c>
      <c r="BQ116" s="2">
        <v>0</v>
      </c>
      <c r="BR116" s="2">
        <v>0</v>
      </c>
      <c r="BS116" s="2">
        <v>1</v>
      </c>
      <c r="BT116" s="2">
        <v>0</v>
      </c>
      <c r="BU116" s="2">
        <v>0</v>
      </c>
      <c r="BV116" s="2">
        <v>0</v>
      </c>
      <c r="BW116" s="2">
        <f t="shared" si="64"/>
        <v>0.75</v>
      </c>
      <c r="BX116" s="2">
        <f t="shared" si="65"/>
        <v>1</v>
      </c>
      <c r="BY116" s="2">
        <v>1</v>
      </c>
      <c r="BZ116" s="2">
        <v>1</v>
      </c>
      <c r="CA116" s="2">
        <v>1</v>
      </c>
      <c r="CB116" s="2">
        <v>1</v>
      </c>
      <c r="CC116" s="2">
        <f t="shared" si="66"/>
        <v>0.5</v>
      </c>
      <c r="CD116" s="2">
        <f t="shared" si="67"/>
        <v>0</v>
      </c>
      <c r="CE116" s="2">
        <v>0</v>
      </c>
      <c r="CF116" s="2">
        <v>0</v>
      </c>
      <c r="CG116" s="2">
        <f t="shared" si="68"/>
        <v>1</v>
      </c>
      <c r="CH116" s="2">
        <v>0.5</v>
      </c>
      <c r="CI116" s="2">
        <v>0.5</v>
      </c>
      <c r="CJ116" s="2">
        <v>0</v>
      </c>
      <c r="CK116" s="2">
        <v>1</v>
      </c>
    </row>
    <row r="117" spans="1:89" x14ac:dyDescent="0.2">
      <c r="A117" s="1">
        <v>80</v>
      </c>
      <c r="B117" s="1" t="s">
        <v>307</v>
      </c>
      <c r="C117" s="1" t="s">
        <v>305</v>
      </c>
      <c r="D117" s="1" t="s">
        <v>195</v>
      </c>
      <c r="E117" s="1" t="s">
        <v>190</v>
      </c>
      <c r="F117" s="1" t="s">
        <v>190</v>
      </c>
      <c r="G117" s="2">
        <f t="shared" si="36"/>
        <v>0.43898809523809523</v>
      </c>
      <c r="H117" s="2">
        <f t="shared" si="37"/>
        <v>0.23214285714285715</v>
      </c>
      <c r="I117" s="2">
        <f t="shared" si="38"/>
        <v>0.64583333333333326</v>
      </c>
      <c r="J117" s="2">
        <f t="shared" si="39"/>
        <v>0.79761904761904767</v>
      </c>
      <c r="K117" s="2">
        <f t="shared" si="40"/>
        <v>0.6785714285714286</v>
      </c>
      <c r="L117" s="2">
        <f t="shared" si="41"/>
        <v>0.6785714285714286</v>
      </c>
      <c r="M117" s="2">
        <v>1</v>
      </c>
      <c r="N117" s="2">
        <v>1</v>
      </c>
      <c r="O117" s="2">
        <f t="shared" si="42"/>
        <v>0.75</v>
      </c>
      <c r="P117" s="2">
        <v>0.25</v>
      </c>
      <c r="Q117" s="2">
        <v>0.5</v>
      </c>
      <c r="R117" s="2">
        <f t="shared" si="43"/>
        <v>0</v>
      </c>
      <c r="S117" s="2">
        <v>0</v>
      </c>
      <c r="T117" s="2">
        <v>0</v>
      </c>
      <c r="U117" s="2">
        <v>1</v>
      </c>
      <c r="V117" s="2">
        <v>0</v>
      </c>
      <c r="W117" s="2">
        <v>1</v>
      </c>
      <c r="X117" s="2">
        <f t="shared" si="44"/>
        <v>0.91666666666666663</v>
      </c>
      <c r="Y117" s="2">
        <f t="shared" si="45"/>
        <v>0.91666666666666663</v>
      </c>
      <c r="Z117" s="2">
        <f t="shared" si="46"/>
        <v>0.75</v>
      </c>
      <c r="AA117" s="2">
        <v>0.25</v>
      </c>
      <c r="AB117" s="2">
        <v>0.5</v>
      </c>
      <c r="AC117" s="2">
        <f t="shared" si="47"/>
        <v>1</v>
      </c>
      <c r="AD117" s="2">
        <v>0.5</v>
      </c>
      <c r="AE117" s="2">
        <v>0.5</v>
      </c>
      <c r="AF117" s="2">
        <f t="shared" si="48"/>
        <v>1</v>
      </c>
      <c r="AG117" s="2">
        <v>0.5</v>
      </c>
      <c r="AH117" s="2">
        <v>0.5</v>
      </c>
      <c r="AI117" s="2">
        <f t="shared" si="49"/>
        <v>0.25</v>
      </c>
      <c r="AJ117" s="2">
        <f t="shared" si="50"/>
        <v>0</v>
      </c>
      <c r="AK117" s="2">
        <f t="shared" si="51"/>
        <v>0</v>
      </c>
      <c r="AL117" s="2">
        <f t="shared" si="52"/>
        <v>0</v>
      </c>
      <c r="AM117" s="2">
        <v>0</v>
      </c>
      <c r="AN117" s="2">
        <v>0</v>
      </c>
      <c r="AO117" s="2">
        <v>0</v>
      </c>
      <c r="AP117" s="2">
        <f t="shared" si="53"/>
        <v>0.5</v>
      </c>
      <c r="AQ117" s="2">
        <f t="shared" si="54"/>
        <v>0.5</v>
      </c>
      <c r="AR117" s="2">
        <v>1</v>
      </c>
      <c r="AS117" s="2">
        <v>0</v>
      </c>
      <c r="AT117" s="2">
        <v>1</v>
      </c>
      <c r="AU117" s="2">
        <v>0</v>
      </c>
      <c r="AV117" s="2">
        <f t="shared" si="55"/>
        <v>0.33333333333333331</v>
      </c>
      <c r="AW117" s="2">
        <f t="shared" si="56"/>
        <v>0</v>
      </c>
      <c r="AX117" s="2">
        <f t="shared" si="57"/>
        <v>0</v>
      </c>
      <c r="AY117" s="2">
        <v>0</v>
      </c>
      <c r="AZ117" s="2">
        <v>0</v>
      </c>
      <c r="BA117" s="2">
        <v>0</v>
      </c>
      <c r="BB117" s="2">
        <f t="shared" si="58"/>
        <v>0.66666666666666663</v>
      </c>
      <c r="BC117" s="2">
        <f t="shared" si="59"/>
        <v>0.66666666666666663</v>
      </c>
      <c r="BD117" s="2">
        <v>1</v>
      </c>
      <c r="BE117" s="2">
        <v>0</v>
      </c>
      <c r="BF117" s="2">
        <v>1</v>
      </c>
      <c r="BG117" s="2">
        <f t="shared" si="60"/>
        <v>0.375</v>
      </c>
      <c r="BH117" s="2">
        <f t="shared" si="61"/>
        <v>0.25</v>
      </c>
      <c r="BI117" s="2">
        <f t="shared" si="62"/>
        <v>0.5</v>
      </c>
      <c r="BJ117" s="2">
        <v>0</v>
      </c>
      <c r="BK117" s="2">
        <v>1</v>
      </c>
      <c r="BL117" s="2">
        <v>1</v>
      </c>
      <c r="BM117" s="2">
        <v>0</v>
      </c>
      <c r="BN117" s="2">
        <v>0</v>
      </c>
      <c r="BO117" s="2">
        <v>1</v>
      </c>
      <c r="BP117" s="2">
        <f t="shared" si="63"/>
        <v>0</v>
      </c>
      <c r="BQ117" s="2">
        <v>0</v>
      </c>
      <c r="BR117" s="2">
        <v>0</v>
      </c>
      <c r="BS117" s="2">
        <v>0</v>
      </c>
      <c r="BT117" s="2">
        <v>0</v>
      </c>
      <c r="BU117" s="2">
        <v>0</v>
      </c>
      <c r="BV117" s="2">
        <v>0</v>
      </c>
      <c r="BW117" s="2">
        <f t="shared" si="64"/>
        <v>0.5</v>
      </c>
      <c r="BX117" s="2">
        <f t="shared" si="65"/>
        <v>1</v>
      </c>
      <c r="BY117" s="2">
        <v>1</v>
      </c>
      <c r="BZ117" s="2">
        <v>1</v>
      </c>
      <c r="CA117" s="2">
        <v>1</v>
      </c>
      <c r="CB117" s="2">
        <v>1</v>
      </c>
      <c r="CC117" s="2">
        <f t="shared" si="66"/>
        <v>0</v>
      </c>
      <c r="CD117" s="2">
        <f t="shared" si="67"/>
        <v>0</v>
      </c>
      <c r="CE117" s="2">
        <v>0</v>
      </c>
      <c r="CF117" s="2">
        <v>0</v>
      </c>
      <c r="CG117" s="2">
        <f t="shared" si="68"/>
        <v>0</v>
      </c>
      <c r="CH117" s="2">
        <v>0</v>
      </c>
      <c r="CI117" s="2">
        <v>0</v>
      </c>
      <c r="CJ117" s="2">
        <v>0</v>
      </c>
      <c r="CK117" s="2">
        <v>0</v>
      </c>
    </row>
    <row r="118" spans="1:89" x14ac:dyDescent="0.2">
      <c r="A118" s="1">
        <v>159</v>
      </c>
      <c r="B118" s="1" t="s">
        <v>381</v>
      </c>
      <c r="C118" s="1" t="s">
        <v>382</v>
      </c>
      <c r="D118" s="1" t="s">
        <v>195</v>
      </c>
      <c r="E118" s="1" t="s">
        <v>297</v>
      </c>
      <c r="F118" s="1" t="s">
        <v>297</v>
      </c>
      <c r="G118" s="2">
        <f t="shared" si="36"/>
        <v>0.43898809523809518</v>
      </c>
      <c r="H118" s="2">
        <f t="shared" si="37"/>
        <v>0.33630952380952384</v>
      </c>
      <c r="I118" s="2">
        <f t="shared" si="38"/>
        <v>0.54166666666666663</v>
      </c>
      <c r="J118" s="2">
        <f t="shared" si="39"/>
        <v>0.54761904761904756</v>
      </c>
      <c r="K118" s="2">
        <f t="shared" si="40"/>
        <v>0.42857142857142855</v>
      </c>
      <c r="L118" s="2">
        <f t="shared" si="41"/>
        <v>0.42857142857142855</v>
      </c>
      <c r="M118" s="2">
        <v>1</v>
      </c>
      <c r="N118" s="2">
        <v>0</v>
      </c>
      <c r="O118" s="2">
        <f t="shared" si="42"/>
        <v>1</v>
      </c>
      <c r="P118" s="2">
        <v>0.25</v>
      </c>
      <c r="Q118" s="2">
        <v>0.75</v>
      </c>
      <c r="R118" s="2">
        <f t="shared" si="43"/>
        <v>1</v>
      </c>
      <c r="S118" s="2">
        <v>0.25</v>
      </c>
      <c r="T118" s="2">
        <v>0.75</v>
      </c>
      <c r="U118" s="2">
        <v>0</v>
      </c>
      <c r="V118" s="2">
        <v>0</v>
      </c>
      <c r="W118" s="2">
        <v>0</v>
      </c>
      <c r="X118" s="2">
        <f t="shared" si="44"/>
        <v>0.66666666666666663</v>
      </c>
      <c r="Y118" s="2">
        <f t="shared" si="45"/>
        <v>0.66666666666666663</v>
      </c>
      <c r="Z118" s="2">
        <f t="shared" si="46"/>
        <v>0</v>
      </c>
      <c r="AA118" s="2">
        <v>0</v>
      </c>
      <c r="AB118" s="2">
        <v>0</v>
      </c>
      <c r="AC118" s="2">
        <f t="shared" si="47"/>
        <v>1</v>
      </c>
      <c r="AD118" s="2">
        <v>0.5</v>
      </c>
      <c r="AE118" s="2">
        <v>0.5</v>
      </c>
      <c r="AF118" s="2">
        <f t="shared" si="48"/>
        <v>1</v>
      </c>
      <c r="AG118" s="2">
        <v>0.5</v>
      </c>
      <c r="AH118" s="2">
        <v>0.5</v>
      </c>
      <c r="AI118" s="2">
        <f t="shared" si="49"/>
        <v>0.25</v>
      </c>
      <c r="AJ118" s="2">
        <f t="shared" si="50"/>
        <v>0.5</v>
      </c>
      <c r="AK118" s="2">
        <f t="shared" si="51"/>
        <v>0.5</v>
      </c>
      <c r="AL118" s="2">
        <f t="shared" si="52"/>
        <v>1</v>
      </c>
      <c r="AM118" s="2">
        <v>0.5</v>
      </c>
      <c r="AN118" s="2">
        <v>0.5</v>
      </c>
      <c r="AO118" s="2">
        <v>0</v>
      </c>
      <c r="AP118" s="2">
        <f t="shared" si="53"/>
        <v>0</v>
      </c>
      <c r="AQ118" s="2">
        <f t="shared" si="54"/>
        <v>0</v>
      </c>
      <c r="AR118" s="2">
        <v>0</v>
      </c>
      <c r="AS118" s="2">
        <v>0</v>
      </c>
      <c r="AT118" s="2">
        <v>0</v>
      </c>
      <c r="AU118" s="2">
        <v>0</v>
      </c>
      <c r="AV118" s="2">
        <f t="shared" si="55"/>
        <v>0.5</v>
      </c>
      <c r="AW118" s="2">
        <f t="shared" si="56"/>
        <v>0</v>
      </c>
      <c r="AX118" s="2">
        <f t="shared" si="57"/>
        <v>0</v>
      </c>
      <c r="AY118" s="2">
        <v>0</v>
      </c>
      <c r="AZ118" s="2">
        <v>0</v>
      </c>
      <c r="BA118" s="2">
        <v>0</v>
      </c>
      <c r="BB118" s="2">
        <f t="shared" si="58"/>
        <v>1</v>
      </c>
      <c r="BC118" s="2">
        <f t="shared" si="59"/>
        <v>1</v>
      </c>
      <c r="BD118" s="2">
        <v>1</v>
      </c>
      <c r="BE118" s="2">
        <v>1</v>
      </c>
      <c r="BF118" s="2">
        <v>1</v>
      </c>
      <c r="BG118" s="2">
        <f t="shared" si="60"/>
        <v>0.45833333333333331</v>
      </c>
      <c r="BH118" s="2">
        <f t="shared" si="61"/>
        <v>0.41666666666666663</v>
      </c>
      <c r="BI118" s="2">
        <f t="shared" si="62"/>
        <v>0.66666666666666663</v>
      </c>
      <c r="BJ118" s="2">
        <v>1</v>
      </c>
      <c r="BK118" s="2">
        <v>0</v>
      </c>
      <c r="BL118" s="2">
        <v>1</v>
      </c>
      <c r="BM118" s="2">
        <v>0</v>
      </c>
      <c r="BN118" s="2">
        <v>1</v>
      </c>
      <c r="BO118" s="2">
        <v>1</v>
      </c>
      <c r="BP118" s="2">
        <f t="shared" si="63"/>
        <v>0.16666666666666666</v>
      </c>
      <c r="BQ118" s="2">
        <v>0</v>
      </c>
      <c r="BR118" s="2">
        <v>0</v>
      </c>
      <c r="BS118" s="2">
        <v>1</v>
      </c>
      <c r="BT118" s="2">
        <v>0</v>
      </c>
      <c r="BU118" s="2">
        <v>0</v>
      </c>
      <c r="BV118" s="2">
        <v>0</v>
      </c>
      <c r="BW118" s="2">
        <f t="shared" si="64"/>
        <v>0.5</v>
      </c>
      <c r="BX118" s="2">
        <f t="shared" si="65"/>
        <v>1</v>
      </c>
      <c r="BY118" s="2">
        <v>1</v>
      </c>
      <c r="BZ118" s="2">
        <v>1</v>
      </c>
      <c r="CA118" s="2">
        <v>1</v>
      </c>
      <c r="CB118" s="2">
        <v>1</v>
      </c>
      <c r="CC118" s="2">
        <f t="shared" si="66"/>
        <v>0</v>
      </c>
      <c r="CD118" s="2">
        <f t="shared" si="67"/>
        <v>0</v>
      </c>
      <c r="CE118" s="2">
        <v>0</v>
      </c>
      <c r="CF118" s="2">
        <v>0</v>
      </c>
      <c r="CG118" s="2">
        <f t="shared" si="68"/>
        <v>0</v>
      </c>
      <c r="CH118" s="2">
        <v>0</v>
      </c>
      <c r="CI118" s="2">
        <v>0</v>
      </c>
      <c r="CJ118" s="2">
        <v>0</v>
      </c>
      <c r="CK118" s="2">
        <v>0</v>
      </c>
    </row>
    <row r="119" spans="1:89" x14ac:dyDescent="0.2">
      <c r="A119" s="1">
        <v>51</v>
      </c>
      <c r="B119" s="1" t="s">
        <v>275</v>
      </c>
      <c r="C119" s="1" t="s">
        <v>260</v>
      </c>
      <c r="D119" s="1" t="s">
        <v>217</v>
      </c>
      <c r="E119" s="1" t="s">
        <v>190</v>
      </c>
      <c r="F119" s="1" t="s">
        <v>190</v>
      </c>
      <c r="G119" s="2">
        <f t="shared" si="36"/>
        <v>0.43452380952380953</v>
      </c>
      <c r="H119" s="2">
        <f t="shared" si="37"/>
        <v>0.30654761904761907</v>
      </c>
      <c r="I119" s="2">
        <f t="shared" si="38"/>
        <v>0.5625</v>
      </c>
      <c r="J119" s="2">
        <f t="shared" si="39"/>
        <v>0.77976190476190477</v>
      </c>
      <c r="K119" s="2">
        <f t="shared" si="40"/>
        <v>0.6428571428571429</v>
      </c>
      <c r="L119" s="2">
        <f t="shared" si="41"/>
        <v>0.6428571428571429</v>
      </c>
      <c r="M119" s="2">
        <v>1</v>
      </c>
      <c r="N119" s="2">
        <v>1</v>
      </c>
      <c r="O119" s="2">
        <f t="shared" si="42"/>
        <v>0.75</v>
      </c>
      <c r="P119" s="2">
        <v>0.25</v>
      </c>
      <c r="Q119" s="2">
        <v>0.5</v>
      </c>
      <c r="R119" s="2">
        <f t="shared" si="43"/>
        <v>0.75</v>
      </c>
      <c r="S119" s="2">
        <v>0.25</v>
      </c>
      <c r="T119" s="2">
        <v>0.5</v>
      </c>
      <c r="U119" s="2">
        <v>0</v>
      </c>
      <c r="V119" s="2">
        <v>0</v>
      </c>
      <c r="W119" s="2">
        <v>1</v>
      </c>
      <c r="X119" s="2">
        <f t="shared" si="44"/>
        <v>0.91666666666666663</v>
      </c>
      <c r="Y119" s="2">
        <f t="shared" si="45"/>
        <v>0.91666666666666663</v>
      </c>
      <c r="Z119" s="2">
        <f t="shared" si="46"/>
        <v>0.75</v>
      </c>
      <c r="AA119" s="2">
        <v>0.25</v>
      </c>
      <c r="AB119" s="2">
        <v>0.5</v>
      </c>
      <c r="AC119" s="2">
        <f t="shared" si="47"/>
        <v>1</v>
      </c>
      <c r="AD119" s="2">
        <v>0.5</v>
      </c>
      <c r="AE119" s="2">
        <v>0.5</v>
      </c>
      <c r="AF119" s="2">
        <f t="shared" si="48"/>
        <v>1</v>
      </c>
      <c r="AG119" s="2">
        <v>0.5</v>
      </c>
      <c r="AH119" s="2">
        <v>0.5</v>
      </c>
      <c r="AI119" s="2">
        <f t="shared" si="49"/>
        <v>0.375</v>
      </c>
      <c r="AJ119" s="2">
        <f t="shared" si="50"/>
        <v>0.25</v>
      </c>
      <c r="AK119" s="2">
        <f t="shared" si="51"/>
        <v>0.25</v>
      </c>
      <c r="AL119" s="2">
        <f t="shared" si="52"/>
        <v>0.5</v>
      </c>
      <c r="AM119" s="2">
        <v>0.5</v>
      </c>
      <c r="AN119" s="2">
        <v>0</v>
      </c>
      <c r="AO119" s="2">
        <v>0</v>
      </c>
      <c r="AP119" s="2">
        <f t="shared" si="53"/>
        <v>0.5</v>
      </c>
      <c r="AQ119" s="2">
        <f t="shared" si="54"/>
        <v>0.5</v>
      </c>
      <c r="AR119" s="2">
        <v>1</v>
      </c>
      <c r="AS119" s="2">
        <v>0</v>
      </c>
      <c r="AT119" s="2">
        <v>1</v>
      </c>
      <c r="AU119" s="2">
        <v>0</v>
      </c>
      <c r="AV119" s="2">
        <f t="shared" si="55"/>
        <v>0.16666666666666666</v>
      </c>
      <c r="AW119" s="2">
        <f t="shared" si="56"/>
        <v>0</v>
      </c>
      <c r="AX119" s="2">
        <f t="shared" si="57"/>
        <v>0</v>
      </c>
      <c r="AY119" s="2">
        <v>0</v>
      </c>
      <c r="AZ119" s="2">
        <v>0</v>
      </c>
      <c r="BA119" s="2">
        <v>0</v>
      </c>
      <c r="BB119" s="2">
        <f t="shared" si="58"/>
        <v>0.33333333333333331</v>
      </c>
      <c r="BC119" s="2">
        <f t="shared" si="59"/>
        <v>0.33333333333333331</v>
      </c>
      <c r="BD119" s="2">
        <v>0</v>
      </c>
      <c r="BE119" s="2">
        <v>0</v>
      </c>
      <c r="BF119" s="2">
        <v>1</v>
      </c>
      <c r="BG119" s="2">
        <f t="shared" si="60"/>
        <v>0.41666666666666663</v>
      </c>
      <c r="BH119" s="2">
        <f t="shared" si="61"/>
        <v>0.33333333333333331</v>
      </c>
      <c r="BI119" s="2">
        <f t="shared" si="62"/>
        <v>0.5</v>
      </c>
      <c r="BJ119" s="2">
        <v>0</v>
      </c>
      <c r="BK119" s="2">
        <v>1</v>
      </c>
      <c r="BL119" s="2">
        <v>1</v>
      </c>
      <c r="BM119" s="2">
        <v>0</v>
      </c>
      <c r="BN119" s="2">
        <v>0</v>
      </c>
      <c r="BO119" s="2">
        <v>1</v>
      </c>
      <c r="BP119" s="2">
        <f t="shared" si="63"/>
        <v>0.16666666666666666</v>
      </c>
      <c r="BQ119" s="2">
        <v>0</v>
      </c>
      <c r="BR119" s="2">
        <v>0</v>
      </c>
      <c r="BS119" s="2">
        <v>0</v>
      </c>
      <c r="BT119" s="2">
        <v>1</v>
      </c>
      <c r="BU119" s="2">
        <v>0</v>
      </c>
      <c r="BV119" s="2">
        <v>0</v>
      </c>
      <c r="BW119" s="2">
        <f t="shared" si="64"/>
        <v>0.5</v>
      </c>
      <c r="BX119" s="2">
        <f t="shared" si="65"/>
        <v>0.75</v>
      </c>
      <c r="BY119" s="2">
        <v>1</v>
      </c>
      <c r="BZ119" s="2">
        <v>1</v>
      </c>
      <c r="CA119" s="2">
        <v>0</v>
      </c>
      <c r="CB119" s="2">
        <v>1</v>
      </c>
      <c r="CC119" s="2">
        <f t="shared" si="66"/>
        <v>0.25</v>
      </c>
      <c r="CD119" s="2">
        <f t="shared" si="67"/>
        <v>0</v>
      </c>
      <c r="CE119" s="2">
        <v>0</v>
      </c>
      <c r="CF119" s="2">
        <v>0</v>
      </c>
      <c r="CG119" s="2">
        <f t="shared" si="68"/>
        <v>1</v>
      </c>
      <c r="CH119" s="2">
        <v>0.5</v>
      </c>
      <c r="CI119" s="2">
        <v>0.5</v>
      </c>
      <c r="CJ119" s="2">
        <v>0</v>
      </c>
      <c r="CK119" s="2">
        <v>0</v>
      </c>
    </row>
    <row r="120" spans="1:89" x14ac:dyDescent="0.2">
      <c r="A120" s="1">
        <v>129</v>
      </c>
      <c r="B120" s="1" t="s">
        <v>353</v>
      </c>
      <c r="C120" s="1" t="s">
        <v>349</v>
      </c>
      <c r="D120" s="1" t="s">
        <v>197</v>
      </c>
      <c r="E120" s="1" t="s">
        <v>190</v>
      </c>
      <c r="F120" s="1" t="s">
        <v>190</v>
      </c>
      <c r="G120" s="2">
        <f t="shared" si="36"/>
        <v>0.43303571428571425</v>
      </c>
      <c r="H120" s="2">
        <f t="shared" si="37"/>
        <v>0.28273809523809523</v>
      </c>
      <c r="I120" s="2">
        <f t="shared" si="38"/>
        <v>0.58333333333333326</v>
      </c>
      <c r="J120" s="2">
        <f t="shared" si="39"/>
        <v>0.69047619047619047</v>
      </c>
      <c r="K120" s="2">
        <f t="shared" si="40"/>
        <v>0.7142857142857143</v>
      </c>
      <c r="L120" s="2">
        <f t="shared" si="41"/>
        <v>0.7142857142857143</v>
      </c>
      <c r="M120" s="2">
        <v>1</v>
      </c>
      <c r="N120" s="2">
        <v>1</v>
      </c>
      <c r="O120" s="2">
        <f t="shared" si="42"/>
        <v>1</v>
      </c>
      <c r="P120" s="2">
        <v>0.25</v>
      </c>
      <c r="Q120" s="2">
        <v>0.75</v>
      </c>
      <c r="R120" s="2">
        <f t="shared" si="43"/>
        <v>1</v>
      </c>
      <c r="S120" s="2">
        <v>0.25</v>
      </c>
      <c r="T120" s="2">
        <v>0.75</v>
      </c>
      <c r="U120" s="2">
        <v>0</v>
      </c>
      <c r="V120" s="2">
        <v>0</v>
      </c>
      <c r="W120" s="2">
        <v>1</v>
      </c>
      <c r="X120" s="2">
        <f t="shared" si="44"/>
        <v>0.66666666666666663</v>
      </c>
      <c r="Y120" s="2">
        <f t="shared" si="45"/>
        <v>0.66666666666666663</v>
      </c>
      <c r="Z120" s="2">
        <f t="shared" si="46"/>
        <v>1</v>
      </c>
      <c r="AA120" s="2">
        <v>0.25</v>
      </c>
      <c r="AB120" s="2">
        <v>0.75</v>
      </c>
      <c r="AC120" s="2">
        <f t="shared" si="47"/>
        <v>0</v>
      </c>
      <c r="AD120" s="2">
        <v>0</v>
      </c>
      <c r="AE120" s="2">
        <v>0</v>
      </c>
      <c r="AF120" s="2">
        <f t="shared" si="48"/>
        <v>1</v>
      </c>
      <c r="AG120" s="2">
        <v>0.5</v>
      </c>
      <c r="AH120" s="2">
        <v>0.5</v>
      </c>
      <c r="AI120" s="2">
        <f t="shared" si="49"/>
        <v>0.25</v>
      </c>
      <c r="AJ120" s="2">
        <f t="shared" si="50"/>
        <v>0</v>
      </c>
      <c r="AK120" s="2">
        <f t="shared" si="51"/>
        <v>0</v>
      </c>
      <c r="AL120" s="2">
        <f t="shared" si="52"/>
        <v>0</v>
      </c>
      <c r="AM120" s="2">
        <v>0</v>
      </c>
      <c r="AN120" s="2">
        <v>0</v>
      </c>
      <c r="AO120" s="2">
        <v>0</v>
      </c>
      <c r="AP120" s="2">
        <f t="shared" si="53"/>
        <v>0.5</v>
      </c>
      <c r="AQ120" s="2">
        <f t="shared" si="54"/>
        <v>0.5</v>
      </c>
      <c r="AR120" s="2">
        <v>1</v>
      </c>
      <c r="AS120" s="2">
        <v>0</v>
      </c>
      <c r="AT120" s="2">
        <v>1</v>
      </c>
      <c r="AU120" s="2">
        <v>0</v>
      </c>
      <c r="AV120" s="2">
        <f t="shared" si="55"/>
        <v>0.33333333333333331</v>
      </c>
      <c r="AW120" s="2">
        <f t="shared" si="56"/>
        <v>0</v>
      </c>
      <c r="AX120" s="2">
        <f t="shared" si="57"/>
        <v>0</v>
      </c>
      <c r="AY120" s="2">
        <v>0</v>
      </c>
      <c r="AZ120" s="2">
        <v>0</v>
      </c>
      <c r="BA120" s="2">
        <v>0</v>
      </c>
      <c r="BB120" s="2">
        <f t="shared" si="58"/>
        <v>0.66666666666666663</v>
      </c>
      <c r="BC120" s="2">
        <f t="shared" si="59"/>
        <v>0.66666666666666663</v>
      </c>
      <c r="BD120" s="2">
        <v>0</v>
      </c>
      <c r="BE120" s="2">
        <v>1</v>
      </c>
      <c r="BF120" s="2">
        <v>1</v>
      </c>
      <c r="BG120" s="2">
        <f t="shared" si="60"/>
        <v>0.45833333333333331</v>
      </c>
      <c r="BH120" s="2">
        <f t="shared" si="61"/>
        <v>0.41666666666666663</v>
      </c>
      <c r="BI120" s="2">
        <f t="shared" si="62"/>
        <v>0.66666666666666663</v>
      </c>
      <c r="BJ120" s="2">
        <v>0</v>
      </c>
      <c r="BK120" s="2">
        <v>1</v>
      </c>
      <c r="BL120" s="2">
        <v>1</v>
      </c>
      <c r="BM120" s="2">
        <v>0</v>
      </c>
      <c r="BN120" s="2">
        <v>1</v>
      </c>
      <c r="BO120" s="2">
        <v>1</v>
      </c>
      <c r="BP120" s="2">
        <f t="shared" si="63"/>
        <v>0.16666666666666666</v>
      </c>
      <c r="BQ120" s="2">
        <v>0</v>
      </c>
      <c r="BR120" s="2">
        <v>0</v>
      </c>
      <c r="BS120" s="2">
        <v>0</v>
      </c>
      <c r="BT120" s="2">
        <v>0</v>
      </c>
      <c r="BU120" s="2">
        <v>1</v>
      </c>
      <c r="BV120" s="2">
        <v>0</v>
      </c>
      <c r="BW120" s="2">
        <f t="shared" si="64"/>
        <v>0.5</v>
      </c>
      <c r="BX120" s="2">
        <f t="shared" si="65"/>
        <v>0.75</v>
      </c>
      <c r="BY120" s="2">
        <v>1</v>
      </c>
      <c r="BZ120" s="2">
        <v>1</v>
      </c>
      <c r="CA120" s="2">
        <v>1</v>
      </c>
      <c r="CB120" s="2">
        <v>0</v>
      </c>
      <c r="CC120" s="2">
        <f t="shared" si="66"/>
        <v>0.25</v>
      </c>
      <c r="CD120" s="2">
        <f t="shared" si="67"/>
        <v>0</v>
      </c>
      <c r="CE120" s="2">
        <v>0</v>
      </c>
      <c r="CF120" s="2">
        <v>0</v>
      </c>
      <c r="CG120" s="2">
        <f t="shared" si="68"/>
        <v>0</v>
      </c>
      <c r="CH120" s="2">
        <v>0</v>
      </c>
      <c r="CI120" s="2">
        <v>0</v>
      </c>
      <c r="CJ120" s="2">
        <v>0</v>
      </c>
      <c r="CK120" s="2">
        <v>1</v>
      </c>
    </row>
    <row r="121" spans="1:89" x14ac:dyDescent="0.2">
      <c r="A121" s="1">
        <v>10</v>
      </c>
      <c r="B121" s="1" t="s">
        <v>208</v>
      </c>
      <c r="C121" s="1" t="s">
        <v>188</v>
      </c>
      <c r="D121" s="1" t="s">
        <v>209</v>
      </c>
      <c r="E121" s="1" t="s">
        <v>190</v>
      </c>
      <c r="F121" s="1" t="s">
        <v>190</v>
      </c>
      <c r="G121" s="2">
        <f t="shared" si="36"/>
        <v>0.43229166666666663</v>
      </c>
      <c r="H121" s="2">
        <f t="shared" si="37"/>
        <v>0.4375</v>
      </c>
      <c r="I121" s="2">
        <f t="shared" si="38"/>
        <v>0.42708333333333331</v>
      </c>
      <c r="J121" s="2">
        <f t="shared" si="39"/>
        <v>0.5</v>
      </c>
      <c r="K121" s="2">
        <f t="shared" si="40"/>
        <v>0.5</v>
      </c>
      <c r="L121" s="2">
        <f t="shared" si="41"/>
        <v>0.5</v>
      </c>
      <c r="M121" s="2">
        <v>1</v>
      </c>
      <c r="N121" s="2">
        <v>1</v>
      </c>
      <c r="O121" s="2">
        <f t="shared" si="42"/>
        <v>0.5</v>
      </c>
      <c r="P121" s="2">
        <v>0.25</v>
      </c>
      <c r="Q121" s="2">
        <v>0.25</v>
      </c>
      <c r="R121" s="2">
        <f t="shared" si="43"/>
        <v>0</v>
      </c>
      <c r="S121" s="2">
        <v>0</v>
      </c>
      <c r="T121" s="2">
        <v>0</v>
      </c>
      <c r="U121" s="2">
        <v>0</v>
      </c>
      <c r="V121" s="2">
        <v>0</v>
      </c>
      <c r="W121" s="2">
        <v>1</v>
      </c>
      <c r="X121" s="2">
        <f t="shared" si="44"/>
        <v>0.5</v>
      </c>
      <c r="Y121" s="2">
        <f t="shared" si="45"/>
        <v>0.5</v>
      </c>
      <c r="Z121" s="2">
        <f t="shared" si="46"/>
        <v>0</v>
      </c>
      <c r="AA121" s="2">
        <v>0</v>
      </c>
      <c r="AB121" s="2">
        <v>0</v>
      </c>
      <c r="AC121" s="2">
        <f t="shared" si="47"/>
        <v>1</v>
      </c>
      <c r="AD121" s="2">
        <v>0.5</v>
      </c>
      <c r="AE121" s="2">
        <v>0.5</v>
      </c>
      <c r="AF121" s="2">
        <f t="shared" si="48"/>
        <v>0.5</v>
      </c>
      <c r="AG121" s="2">
        <v>0.5</v>
      </c>
      <c r="AH121" s="2">
        <v>0</v>
      </c>
      <c r="AI121" s="2">
        <f t="shared" si="49"/>
        <v>0.125</v>
      </c>
      <c r="AJ121" s="2">
        <f t="shared" si="50"/>
        <v>0</v>
      </c>
      <c r="AK121" s="2">
        <f t="shared" si="51"/>
        <v>0</v>
      </c>
      <c r="AL121" s="2">
        <f t="shared" si="52"/>
        <v>0</v>
      </c>
      <c r="AM121" s="2">
        <v>0</v>
      </c>
      <c r="AN121" s="2">
        <v>0</v>
      </c>
      <c r="AO121" s="2">
        <v>0</v>
      </c>
      <c r="AP121" s="2">
        <f t="shared" si="53"/>
        <v>0.25</v>
      </c>
      <c r="AQ121" s="2">
        <f t="shared" si="54"/>
        <v>0.25</v>
      </c>
      <c r="AR121" s="2">
        <v>0</v>
      </c>
      <c r="AS121" s="2">
        <v>0</v>
      </c>
      <c r="AT121" s="2">
        <v>1</v>
      </c>
      <c r="AU121" s="2">
        <v>0</v>
      </c>
      <c r="AV121" s="2">
        <f t="shared" si="55"/>
        <v>0.66666666666666663</v>
      </c>
      <c r="AW121" s="2">
        <f t="shared" si="56"/>
        <v>1</v>
      </c>
      <c r="AX121" s="2">
        <f t="shared" si="57"/>
        <v>1</v>
      </c>
      <c r="AY121" s="2">
        <v>1</v>
      </c>
      <c r="AZ121" s="2">
        <v>1</v>
      </c>
      <c r="BA121" s="2">
        <v>1</v>
      </c>
      <c r="BB121" s="2">
        <f t="shared" si="58"/>
        <v>0.33333333333333331</v>
      </c>
      <c r="BC121" s="2">
        <f t="shared" si="59"/>
        <v>0.33333333333333331</v>
      </c>
      <c r="BD121" s="2">
        <v>0</v>
      </c>
      <c r="BE121" s="2">
        <v>0</v>
      </c>
      <c r="BF121" s="2">
        <v>1</v>
      </c>
      <c r="BG121" s="2">
        <f t="shared" si="60"/>
        <v>0.4375</v>
      </c>
      <c r="BH121" s="2">
        <f t="shared" si="61"/>
        <v>0.25</v>
      </c>
      <c r="BI121" s="2">
        <f t="shared" si="62"/>
        <v>0.5</v>
      </c>
      <c r="BJ121" s="2">
        <v>0</v>
      </c>
      <c r="BK121" s="2">
        <v>1</v>
      </c>
      <c r="BL121" s="2">
        <v>1</v>
      </c>
      <c r="BM121" s="2">
        <v>1</v>
      </c>
      <c r="BN121" s="2">
        <v>0</v>
      </c>
      <c r="BO121" s="2">
        <v>0</v>
      </c>
      <c r="BP121" s="2">
        <f t="shared" si="63"/>
        <v>0</v>
      </c>
      <c r="BQ121" s="2">
        <v>0</v>
      </c>
      <c r="BR121" s="2">
        <v>0</v>
      </c>
      <c r="BS121" s="2">
        <v>0</v>
      </c>
      <c r="BT121" s="2">
        <v>0</v>
      </c>
      <c r="BU121" s="2">
        <v>0</v>
      </c>
      <c r="BV121" s="2">
        <v>0</v>
      </c>
      <c r="BW121" s="2">
        <f t="shared" si="64"/>
        <v>0.625</v>
      </c>
      <c r="BX121" s="2">
        <f t="shared" si="65"/>
        <v>1</v>
      </c>
      <c r="BY121" s="2">
        <v>1</v>
      </c>
      <c r="BZ121" s="2">
        <v>1</v>
      </c>
      <c r="CA121" s="2">
        <v>1</v>
      </c>
      <c r="CB121" s="2">
        <v>1</v>
      </c>
      <c r="CC121" s="2">
        <f t="shared" si="66"/>
        <v>0.25</v>
      </c>
      <c r="CD121" s="2">
        <f t="shared" si="67"/>
        <v>0</v>
      </c>
      <c r="CE121" s="2">
        <v>0</v>
      </c>
      <c r="CF121" s="2">
        <v>0</v>
      </c>
      <c r="CG121" s="2">
        <f t="shared" si="68"/>
        <v>0</v>
      </c>
      <c r="CH121" s="2">
        <v>0</v>
      </c>
      <c r="CI121" s="2">
        <v>0</v>
      </c>
      <c r="CJ121" s="2">
        <v>0</v>
      </c>
      <c r="CK121" s="2">
        <v>1</v>
      </c>
    </row>
    <row r="122" spans="1:89" x14ac:dyDescent="0.2">
      <c r="A122" s="1">
        <v>99</v>
      </c>
      <c r="B122" s="1" t="s">
        <v>326</v>
      </c>
      <c r="C122" s="1" t="s">
        <v>305</v>
      </c>
      <c r="D122" s="1" t="s">
        <v>233</v>
      </c>
      <c r="E122" s="1" t="s">
        <v>190</v>
      </c>
      <c r="F122" s="1" t="s">
        <v>190</v>
      </c>
      <c r="G122" s="2">
        <f t="shared" si="36"/>
        <v>0.43229166666666663</v>
      </c>
      <c r="H122" s="2">
        <f t="shared" si="37"/>
        <v>0.39583333333333331</v>
      </c>
      <c r="I122" s="2">
        <f t="shared" si="38"/>
        <v>0.46875</v>
      </c>
      <c r="J122" s="2">
        <f t="shared" si="39"/>
        <v>0.70833333333333326</v>
      </c>
      <c r="K122" s="2">
        <f t="shared" si="40"/>
        <v>0.5</v>
      </c>
      <c r="L122" s="2">
        <f t="shared" si="41"/>
        <v>0.5</v>
      </c>
      <c r="M122" s="2">
        <v>1</v>
      </c>
      <c r="N122" s="2">
        <v>1</v>
      </c>
      <c r="O122" s="2">
        <f t="shared" si="42"/>
        <v>0.5</v>
      </c>
      <c r="P122" s="2">
        <v>0.25</v>
      </c>
      <c r="Q122" s="2">
        <v>0.25</v>
      </c>
      <c r="R122" s="2">
        <f t="shared" si="43"/>
        <v>0</v>
      </c>
      <c r="S122" s="2">
        <v>0</v>
      </c>
      <c r="T122" s="2">
        <v>0</v>
      </c>
      <c r="U122" s="2">
        <v>0</v>
      </c>
      <c r="V122" s="2">
        <v>0</v>
      </c>
      <c r="W122" s="2">
        <v>1</v>
      </c>
      <c r="X122" s="2">
        <f t="shared" si="44"/>
        <v>0.91666666666666663</v>
      </c>
      <c r="Y122" s="2">
        <f t="shared" si="45"/>
        <v>0.91666666666666663</v>
      </c>
      <c r="Z122" s="2">
        <f t="shared" si="46"/>
        <v>0.75</v>
      </c>
      <c r="AA122" s="2">
        <v>0.25</v>
      </c>
      <c r="AB122" s="2">
        <v>0.5</v>
      </c>
      <c r="AC122" s="2">
        <f t="shared" si="47"/>
        <v>1</v>
      </c>
      <c r="AD122" s="2">
        <v>0.5</v>
      </c>
      <c r="AE122" s="2">
        <v>0.5</v>
      </c>
      <c r="AF122" s="2">
        <f t="shared" si="48"/>
        <v>1</v>
      </c>
      <c r="AG122" s="2">
        <v>0.5</v>
      </c>
      <c r="AH122" s="2">
        <v>0.5</v>
      </c>
      <c r="AI122" s="2">
        <f t="shared" si="49"/>
        <v>0.25</v>
      </c>
      <c r="AJ122" s="2">
        <f t="shared" si="50"/>
        <v>0.5</v>
      </c>
      <c r="AK122" s="2">
        <f t="shared" si="51"/>
        <v>0.5</v>
      </c>
      <c r="AL122" s="2">
        <f t="shared" si="52"/>
        <v>1</v>
      </c>
      <c r="AM122" s="2">
        <v>0.5</v>
      </c>
      <c r="AN122" s="2">
        <v>0.5</v>
      </c>
      <c r="AO122" s="2">
        <v>0</v>
      </c>
      <c r="AP122" s="2">
        <f t="shared" si="53"/>
        <v>0</v>
      </c>
      <c r="AQ122" s="2">
        <f t="shared" si="54"/>
        <v>0</v>
      </c>
      <c r="AR122" s="2">
        <v>0</v>
      </c>
      <c r="AS122" s="2">
        <v>0</v>
      </c>
      <c r="AT122" s="2">
        <v>0</v>
      </c>
      <c r="AU122" s="2">
        <v>0</v>
      </c>
      <c r="AV122" s="2">
        <f t="shared" si="55"/>
        <v>0.16666666666666666</v>
      </c>
      <c r="AW122" s="2">
        <f t="shared" si="56"/>
        <v>0</v>
      </c>
      <c r="AX122" s="2">
        <f t="shared" si="57"/>
        <v>0</v>
      </c>
      <c r="AY122" s="2">
        <v>0</v>
      </c>
      <c r="AZ122" s="2">
        <v>0</v>
      </c>
      <c r="BA122" s="2">
        <v>0</v>
      </c>
      <c r="BB122" s="2">
        <f t="shared" si="58"/>
        <v>0.33333333333333331</v>
      </c>
      <c r="BC122" s="2">
        <f t="shared" si="59"/>
        <v>0.33333333333333331</v>
      </c>
      <c r="BD122" s="2">
        <v>1</v>
      </c>
      <c r="BE122" s="2">
        <v>0</v>
      </c>
      <c r="BF122" s="2">
        <v>0</v>
      </c>
      <c r="BG122" s="2">
        <f t="shared" si="60"/>
        <v>0.60416666666666663</v>
      </c>
      <c r="BH122" s="2">
        <f t="shared" si="61"/>
        <v>0.58333333333333326</v>
      </c>
      <c r="BI122" s="2">
        <f t="shared" si="62"/>
        <v>0.66666666666666663</v>
      </c>
      <c r="BJ122" s="2">
        <v>1</v>
      </c>
      <c r="BK122" s="2">
        <v>1</v>
      </c>
      <c r="BL122" s="2">
        <v>1</v>
      </c>
      <c r="BM122" s="2">
        <v>0</v>
      </c>
      <c r="BN122" s="2">
        <v>0</v>
      </c>
      <c r="BO122" s="2">
        <v>1</v>
      </c>
      <c r="BP122" s="2">
        <f t="shared" si="63"/>
        <v>0.5</v>
      </c>
      <c r="BQ122" s="2">
        <v>1</v>
      </c>
      <c r="BR122" s="2">
        <v>1</v>
      </c>
      <c r="BS122" s="2">
        <v>1</v>
      </c>
      <c r="BT122" s="2">
        <v>0</v>
      </c>
      <c r="BU122" s="2">
        <v>0</v>
      </c>
      <c r="BV122" s="2">
        <v>0</v>
      </c>
      <c r="BW122" s="2">
        <f t="shared" si="64"/>
        <v>0.625</v>
      </c>
      <c r="BX122" s="2">
        <f t="shared" si="65"/>
        <v>1</v>
      </c>
      <c r="BY122" s="2">
        <v>1</v>
      </c>
      <c r="BZ122" s="2">
        <v>1</v>
      </c>
      <c r="CA122" s="2">
        <v>1</v>
      </c>
      <c r="CB122" s="2">
        <v>1</v>
      </c>
      <c r="CC122" s="2">
        <f t="shared" si="66"/>
        <v>0.25</v>
      </c>
      <c r="CD122" s="2">
        <f t="shared" si="67"/>
        <v>0</v>
      </c>
      <c r="CE122" s="2">
        <v>0</v>
      </c>
      <c r="CF122" s="2">
        <v>0</v>
      </c>
      <c r="CG122" s="2">
        <f t="shared" si="68"/>
        <v>0</v>
      </c>
      <c r="CH122" s="2">
        <v>0</v>
      </c>
      <c r="CI122" s="2">
        <v>0</v>
      </c>
      <c r="CJ122" s="2">
        <v>0</v>
      </c>
      <c r="CK122" s="2">
        <v>1</v>
      </c>
    </row>
    <row r="123" spans="1:89" x14ac:dyDescent="0.2">
      <c r="A123" s="1">
        <v>69</v>
      </c>
      <c r="B123" s="1" t="s">
        <v>292</v>
      </c>
      <c r="C123" s="1" t="s">
        <v>260</v>
      </c>
      <c r="D123" s="1" t="s">
        <v>249</v>
      </c>
      <c r="E123" s="1" t="s">
        <v>190</v>
      </c>
      <c r="F123" s="1" t="s">
        <v>293</v>
      </c>
      <c r="G123" s="2">
        <f t="shared" si="36"/>
        <v>0.43154761904761907</v>
      </c>
      <c r="H123" s="2">
        <f t="shared" si="37"/>
        <v>0.34226190476190477</v>
      </c>
      <c r="I123" s="2">
        <f t="shared" si="38"/>
        <v>0.52083333333333326</v>
      </c>
      <c r="J123" s="2">
        <f t="shared" si="39"/>
        <v>0.51785714285714279</v>
      </c>
      <c r="K123" s="2">
        <f t="shared" si="40"/>
        <v>0.5357142857142857</v>
      </c>
      <c r="L123" s="2">
        <f t="shared" si="41"/>
        <v>0.5357142857142857</v>
      </c>
      <c r="M123" s="2">
        <v>1</v>
      </c>
      <c r="N123" s="2">
        <v>1</v>
      </c>
      <c r="O123" s="2">
        <f t="shared" si="42"/>
        <v>0.75</v>
      </c>
      <c r="P123" s="2">
        <v>0.25</v>
      </c>
      <c r="Q123" s="2">
        <v>0.5</v>
      </c>
      <c r="R123" s="2">
        <f t="shared" si="43"/>
        <v>0</v>
      </c>
      <c r="S123" s="2">
        <v>0</v>
      </c>
      <c r="T123" s="2">
        <v>0</v>
      </c>
      <c r="U123" s="2">
        <v>1</v>
      </c>
      <c r="V123" s="2">
        <v>0</v>
      </c>
      <c r="W123" s="2">
        <v>0</v>
      </c>
      <c r="X123" s="2">
        <f t="shared" si="44"/>
        <v>0.5</v>
      </c>
      <c r="Y123" s="2">
        <f t="shared" si="45"/>
        <v>0.5</v>
      </c>
      <c r="Z123" s="2">
        <f t="shared" si="46"/>
        <v>0</v>
      </c>
      <c r="AA123" s="2">
        <v>0</v>
      </c>
      <c r="AB123" s="2">
        <v>0</v>
      </c>
      <c r="AC123" s="2">
        <f t="shared" si="47"/>
        <v>1</v>
      </c>
      <c r="AD123" s="2">
        <v>0.5</v>
      </c>
      <c r="AE123" s="2">
        <v>0.5</v>
      </c>
      <c r="AF123" s="2">
        <f t="shared" si="48"/>
        <v>0.5</v>
      </c>
      <c r="AG123" s="2">
        <v>0.5</v>
      </c>
      <c r="AH123" s="2">
        <v>0</v>
      </c>
      <c r="AI123" s="2">
        <f t="shared" si="49"/>
        <v>0.375</v>
      </c>
      <c r="AJ123" s="2">
        <f t="shared" si="50"/>
        <v>0.25</v>
      </c>
      <c r="AK123" s="2">
        <f t="shared" si="51"/>
        <v>0.25</v>
      </c>
      <c r="AL123" s="2">
        <f t="shared" si="52"/>
        <v>0.5</v>
      </c>
      <c r="AM123" s="2">
        <v>0.5</v>
      </c>
      <c r="AN123" s="2">
        <v>0</v>
      </c>
      <c r="AO123" s="2">
        <v>0</v>
      </c>
      <c r="AP123" s="2">
        <f t="shared" si="53"/>
        <v>0.5</v>
      </c>
      <c r="AQ123" s="2">
        <f t="shared" si="54"/>
        <v>0.5</v>
      </c>
      <c r="AR123" s="2">
        <v>1</v>
      </c>
      <c r="AS123" s="2">
        <v>0</v>
      </c>
      <c r="AT123" s="2">
        <v>1</v>
      </c>
      <c r="AU123" s="2">
        <v>0</v>
      </c>
      <c r="AV123" s="2">
        <f t="shared" si="55"/>
        <v>0.16666666666666666</v>
      </c>
      <c r="AW123" s="2">
        <f t="shared" si="56"/>
        <v>0</v>
      </c>
      <c r="AX123" s="2">
        <f t="shared" si="57"/>
        <v>0</v>
      </c>
      <c r="AY123" s="2">
        <v>0</v>
      </c>
      <c r="AZ123" s="2">
        <v>0</v>
      </c>
      <c r="BA123" s="2">
        <v>0</v>
      </c>
      <c r="BB123" s="2">
        <f t="shared" si="58"/>
        <v>0.33333333333333331</v>
      </c>
      <c r="BC123" s="2">
        <f t="shared" si="59"/>
        <v>0.33333333333333331</v>
      </c>
      <c r="BD123" s="2">
        <v>0</v>
      </c>
      <c r="BE123" s="2">
        <v>0</v>
      </c>
      <c r="BF123" s="2">
        <v>1</v>
      </c>
      <c r="BG123" s="2">
        <f t="shared" si="60"/>
        <v>0.66666666666666674</v>
      </c>
      <c r="BH123" s="2">
        <f t="shared" si="61"/>
        <v>0.58333333333333337</v>
      </c>
      <c r="BI123" s="2">
        <f t="shared" si="62"/>
        <v>0.83333333333333337</v>
      </c>
      <c r="BJ123" s="2">
        <v>1</v>
      </c>
      <c r="BK123" s="2">
        <v>1</v>
      </c>
      <c r="BL123" s="2">
        <v>0</v>
      </c>
      <c r="BM123" s="2">
        <v>1</v>
      </c>
      <c r="BN123" s="2">
        <v>1</v>
      </c>
      <c r="BO123" s="2">
        <v>1</v>
      </c>
      <c r="BP123" s="2">
        <f t="shared" si="63"/>
        <v>0.33333333333333331</v>
      </c>
      <c r="BQ123" s="2">
        <v>1</v>
      </c>
      <c r="BR123" s="2">
        <v>1</v>
      </c>
      <c r="BS123" s="2">
        <v>0</v>
      </c>
      <c r="BT123" s="2">
        <v>0</v>
      </c>
      <c r="BU123" s="2">
        <v>0</v>
      </c>
      <c r="BV123" s="2">
        <v>0</v>
      </c>
      <c r="BW123" s="2">
        <f t="shared" si="64"/>
        <v>0.75</v>
      </c>
      <c r="BX123" s="2">
        <f t="shared" si="65"/>
        <v>1</v>
      </c>
      <c r="BY123" s="2">
        <v>1</v>
      </c>
      <c r="BZ123" s="2">
        <v>1</v>
      </c>
      <c r="CA123" s="2">
        <v>1</v>
      </c>
      <c r="CB123" s="2">
        <v>1</v>
      </c>
      <c r="CC123" s="2">
        <f t="shared" si="66"/>
        <v>0.5</v>
      </c>
      <c r="CD123" s="2">
        <f t="shared" si="67"/>
        <v>1</v>
      </c>
      <c r="CE123" s="2">
        <v>0.5</v>
      </c>
      <c r="CF123" s="2">
        <v>0.5</v>
      </c>
      <c r="CG123" s="2">
        <f t="shared" si="68"/>
        <v>0</v>
      </c>
      <c r="CH123" s="2">
        <v>0</v>
      </c>
      <c r="CI123" s="2">
        <v>0</v>
      </c>
      <c r="CJ123" s="2">
        <v>0</v>
      </c>
      <c r="CK123" s="2">
        <v>1</v>
      </c>
    </row>
    <row r="124" spans="1:89" x14ac:dyDescent="0.2">
      <c r="A124" s="1">
        <v>65</v>
      </c>
      <c r="B124" s="1" t="s">
        <v>289</v>
      </c>
      <c r="C124" s="1" t="s">
        <v>260</v>
      </c>
      <c r="D124" s="1" t="s">
        <v>241</v>
      </c>
      <c r="E124" s="1" t="s">
        <v>190</v>
      </c>
      <c r="F124" s="1" t="s">
        <v>190</v>
      </c>
      <c r="G124" s="2">
        <f t="shared" si="36"/>
        <v>0.43117559523809523</v>
      </c>
      <c r="H124" s="2">
        <f t="shared" si="37"/>
        <v>0.44047619047619047</v>
      </c>
      <c r="I124" s="2">
        <f t="shared" si="38"/>
        <v>0.421875</v>
      </c>
      <c r="J124" s="2">
        <f t="shared" si="39"/>
        <v>0.67261904761904767</v>
      </c>
      <c r="K124" s="2">
        <f t="shared" si="40"/>
        <v>0.6785714285714286</v>
      </c>
      <c r="L124" s="2">
        <f t="shared" si="41"/>
        <v>0.6785714285714286</v>
      </c>
      <c r="M124" s="2">
        <v>1</v>
      </c>
      <c r="N124" s="2">
        <v>1</v>
      </c>
      <c r="O124" s="2">
        <f t="shared" si="42"/>
        <v>0.75</v>
      </c>
      <c r="P124" s="2">
        <v>0.25</v>
      </c>
      <c r="Q124" s="2">
        <v>0.5</v>
      </c>
      <c r="R124" s="2">
        <f t="shared" si="43"/>
        <v>0</v>
      </c>
      <c r="S124" s="2">
        <v>0</v>
      </c>
      <c r="T124" s="2">
        <v>0</v>
      </c>
      <c r="U124" s="2">
        <v>1</v>
      </c>
      <c r="V124" s="2">
        <v>1</v>
      </c>
      <c r="W124" s="2">
        <v>0</v>
      </c>
      <c r="X124" s="2">
        <f t="shared" si="44"/>
        <v>0.66666666666666663</v>
      </c>
      <c r="Y124" s="2">
        <f t="shared" si="45"/>
        <v>0.66666666666666663</v>
      </c>
      <c r="Z124" s="2">
        <f t="shared" si="46"/>
        <v>1</v>
      </c>
      <c r="AA124" s="2">
        <v>0.25</v>
      </c>
      <c r="AB124" s="2">
        <v>0.75</v>
      </c>
      <c r="AC124" s="2">
        <f t="shared" si="47"/>
        <v>1</v>
      </c>
      <c r="AD124" s="2">
        <v>0.5</v>
      </c>
      <c r="AE124" s="2">
        <v>0.5</v>
      </c>
      <c r="AF124" s="2">
        <f t="shared" si="48"/>
        <v>0</v>
      </c>
      <c r="AG124" s="2">
        <v>0</v>
      </c>
      <c r="AH124" s="2">
        <v>0</v>
      </c>
      <c r="AI124" s="2">
        <f t="shared" si="49"/>
        <v>0.25</v>
      </c>
      <c r="AJ124" s="2">
        <f t="shared" si="50"/>
        <v>0.5</v>
      </c>
      <c r="AK124" s="2">
        <f t="shared" si="51"/>
        <v>0.5</v>
      </c>
      <c r="AL124" s="2">
        <f t="shared" si="52"/>
        <v>1</v>
      </c>
      <c r="AM124" s="2">
        <v>0.5</v>
      </c>
      <c r="AN124" s="2">
        <v>0.5</v>
      </c>
      <c r="AO124" s="2">
        <v>0</v>
      </c>
      <c r="AP124" s="2">
        <f t="shared" si="53"/>
        <v>0</v>
      </c>
      <c r="AQ124" s="2">
        <f t="shared" si="54"/>
        <v>0</v>
      </c>
      <c r="AR124" s="2">
        <v>0</v>
      </c>
      <c r="AS124" s="2">
        <v>0</v>
      </c>
      <c r="AT124" s="2">
        <v>0</v>
      </c>
      <c r="AU124" s="2">
        <v>0</v>
      </c>
      <c r="AV124" s="2">
        <f t="shared" si="55"/>
        <v>0.16666666666666666</v>
      </c>
      <c r="AW124" s="2">
        <f t="shared" si="56"/>
        <v>0</v>
      </c>
      <c r="AX124" s="2">
        <f t="shared" si="57"/>
        <v>0</v>
      </c>
      <c r="AY124" s="2">
        <v>0</v>
      </c>
      <c r="AZ124" s="2">
        <v>0</v>
      </c>
      <c r="BA124" s="2">
        <v>0</v>
      </c>
      <c r="BB124" s="2">
        <f t="shared" si="58"/>
        <v>0.33333333333333331</v>
      </c>
      <c r="BC124" s="2">
        <f t="shared" si="59"/>
        <v>0.33333333333333331</v>
      </c>
      <c r="BD124" s="2">
        <v>0</v>
      </c>
      <c r="BE124" s="2">
        <v>0</v>
      </c>
      <c r="BF124" s="2">
        <v>1</v>
      </c>
      <c r="BG124" s="2">
        <f t="shared" si="60"/>
        <v>0.63541666666666663</v>
      </c>
      <c r="BH124" s="2">
        <f t="shared" si="61"/>
        <v>0.58333333333333326</v>
      </c>
      <c r="BI124" s="2">
        <f t="shared" si="62"/>
        <v>0.66666666666666663</v>
      </c>
      <c r="BJ124" s="2">
        <v>1</v>
      </c>
      <c r="BK124" s="2">
        <v>1</v>
      </c>
      <c r="BL124" s="2">
        <v>1</v>
      </c>
      <c r="BM124" s="2">
        <v>0</v>
      </c>
      <c r="BN124" s="2">
        <v>0</v>
      </c>
      <c r="BO124" s="2">
        <v>1</v>
      </c>
      <c r="BP124" s="2">
        <f t="shared" si="63"/>
        <v>0.5</v>
      </c>
      <c r="BQ124" s="2">
        <v>1</v>
      </c>
      <c r="BR124" s="2">
        <v>1</v>
      </c>
      <c r="BS124" s="2">
        <v>0</v>
      </c>
      <c r="BT124" s="2">
        <v>1</v>
      </c>
      <c r="BU124" s="2">
        <v>0</v>
      </c>
      <c r="BV124" s="2">
        <v>0</v>
      </c>
      <c r="BW124" s="2">
        <f t="shared" si="64"/>
        <v>0.6875</v>
      </c>
      <c r="BX124" s="2">
        <f t="shared" si="65"/>
        <v>1</v>
      </c>
      <c r="BY124" s="2">
        <v>1</v>
      </c>
      <c r="BZ124" s="2">
        <v>1</v>
      </c>
      <c r="CA124" s="2">
        <v>1</v>
      </c>
      <c r="CB124" s="2">
        <v>1</v>
      </c>
      <c r="CC124" s="2">
        <f t="shared" si="66"/>
        <v>0.375</v>
      </c>
      <c r="CD124" s="2">
        <f t="shared" si="67"/>
        <v>0</v>
      </c>
      <c r="CE124" s="2">
        <v>0</v>
      </c>
      <c r="CF124" s="2">
        <v>0</v>
      </c>
      <c r="CG124" s="2">
        <f t="shared" si="68"/>
        <v>0.5</v>
      </c>
      <c r="CH124" s="2">
        <v>0.5</v>
      </c>
      <c r="CI124" s="2">
        <v>0</v>
      </c>
      <c r="CJ124" s="2">
        <v>0</v>
      </c>
      <c r="CK124" s="2">
        <v>1</v>
      </c>
    </row>
    <row r="125" spans="1:89" x14ac:dyDescent="0.2">
      <c r="A125" s="1">
        <v>216</v>
      </c>
      <c r="B125" s="1" t="s">
        <v>437</v>
      </c>
      <c r="C125" s="1" t="s">
        <v>422</v>
      </c>
      <c r="D125" s="1" t="s">
        <v>221</v>
      </c>
      <c r="E125" s="1" t="s">
        <v>190</v>
      </c>
      <c r="F125" s="1" t="s">
        <v>438</v>
      </c>
      <c r="G125" s="2">
        <f t="shared" si="36"/>
        <v>0.43080357142857145</v>
      </c>
      <c r="H125" s="2">
        <f t="shared" si="37"/>
        <v>0.35119047619047616</v>
      </c>
      <c r="I125" s="2">
        <f t="shared" si="38"/>
        <v>0.51041666666666674</v>
      </c>
      <c r="J125" s="2">
        <f t="shared" si="39"/>
        <v>0.70238095238095233</v>
      </c>
      <c r="K125" s="2">
        <f t="shared" si="40"/>
        <v>0.8214285714285714</v>
      </c>
      <c r="L125" s="2">
        <f t="shared" si="41"/>
        <v>0.8214285714285714</v>
      </c>
      <c r="M125" s="2">
        <v>1</v>
      </c>
      <c r="N125" s="2">
        <v>1</v>
      </c>
      <c r="O125" s="2">
        <f t="shared" si="42"/>
        <v>0.75</v>
      </c>
      <c r="P125" s="2">
        <v>0.25</v>
      </c>
      <c r="Q125" s="2">
        <v>0.5</v>
      </c>
      <c r="R125" s="2">
        <f t="shared" si="43"/>
        <v>0</v>
      </c>
      <c r="S125" s="2">
        <v>0</v>
      </c>
      <c r="T125" s="2">
        <v>0</v>
      </c>
      <c r="U125" s="2">
        <v>1</v>
      </c>
      <c r="V125" s="2">
        <v>1</v>
      </c>
      <c r="W125" s="2">
        <v>1</v>
      </c>
      <c r="X125" s="2">
        <f t="shared" si="44"/>
        <v>0.58333333333333337</v>
      </c>
      <c r="Y125" s="2">
        <f t="shared" si="45"/>
        <v>0.58333333333333337</v>
      </c>
      <c r="Z125" s="2">
        <f t="shared" si="46"/>
        <v>0.75</v>
      </c>
      <c r="AA125" s="2">
        <v>0.25</v>
      </c>
      <c r="AB125" s="2">
        <v>0.5</v>
      </c>
      <c r="AC125" s="2">
        <f t="shared" si="47"/>
        <v>1</v>
      </c>
      <c r="AD125" s="2">
        <v>0.5</v>
      </c>
      <c r="AE125" s="2">
        <v>0.5</v>
      </c>
      <c r="AF125" s="2">
        <f t="shared" si="48"/>
        <v>0</v>
      </c>
      <c r="AG125" s="2">
        <v>0</v>
      </c>
      <c r="AH125" s="2">
        <v>0</v>
      </c>
      <c r="AI125" s="2">
        <f t="shared" si="49"/>
        <v>0.625</v>
      </c>
      <c r="AJ125" s="2">
        <f t="shared" si="50"/>
        <v>0.5</v>
      </c>
      <c r="AK125" s="2">
        <f t="shared" si="51"/>
        <v>0.5</v>
      </c>
      <c r="AL125" s="2">
        <f t="shared" si="52"/>
        <v>1</v>
      </c>
      <c r="AM125" s="2">
        <v>0.5</v>
      </c>
      <c r="AN125" s="2">
        <v>0.5</v>
      </c>
      <c r="AO125" s="2">
        <v>0</v>
      </c>
      <c r="AP125" s="2">
        <f t="shared" si="53"/>
        <v>0.75</v>
      </c>
      <c r="AQ125" s="2">
        <f t="shared" si="54"/>
        <v>0.75</v>
      </c>
      <c r="AR125" s="2">
        <v>1</v>
      </c>
      <c r="AS125" s="2">
        <v>0</v>
      </c>
      <c r="AT125" s="2">
        <v>1</v>
      </c>
      <c r="AU125" s="2">
        <v>1</v>
      </c>
      <c r="AV125" s="2">
        <f t="shared" si="55"/>
        <v>0.16666666666666666</v>
      </c>
      <c r="AW125" s="2">
        <f t="shared" si="56"/>
        <v>0</v>
      </c>
      <c r="AX125" s="2">
        <f t="shared" si="57"/>
        <v>0</v>
      </c>
      <c r="AY125" s="2">
        <v>0</v>
      </c>
      <c r="AZ125" s="2">
        <v>0</v>
      </c>
      <c r="BA125" s="2">
        <v>0</v>
      </c>
      <c r="BB125" s="2">
        <f t="shared" si="58"/>
        <v>0.33333333333333331</v>
      </c>
      <c r="BC125" s="2">
        <f t="shared" si="59"/>
        <v>0.33333333333333331</v>
      </c>
      <c r="BD125" s="2">
        <v>0</v>
      </c>
      <c r="BE125" s="2">
        <v>0</v>
      </c>
      <c r="BF125" s="2">
        <v>1</v>
      </c>
      <c r="BG125" s="2">
        <f t="shared" si="60"/>
        <v>0.22916666666666666</v>
      </c>
      <c r="BH125" s="2">
        <f t="shared" si="61"/>
        <v>8.3333333333333329E-2</v>
      </c>
      <c r="BI125" s="2">
        <f t="shared" si="62"/>
        <v>0</v>
      </c>
      <c r="BJ125" s="2">
        <v>0</v>
      </c>
      <c r="BK125" s="2">
        <v>0</v>
      </c>
      <c r="BL125" s="2">
        <v>0</v>
      </c>
      <c r="BM125" s="2">
        <v>0</v>
      </c>
      <c r="BN125" s="2">
        <v>0</v>
      </c>
      <c r="BO125" s="2">
        <v>0</v>
      </c>
      <c r="BP125" s="2">
        <f t="shared" si="63"/>
        <v>0.16666666666666666</v>
      </c>
      <c r="BQ125" s="2">
        <v>0</v>
      </c>
      <c r="BR125" s="2">
        <v>0</v>
      </c>
      <c r="BS125" s="2">
        <v>1</v>
      </c>
      <c r="BT125" s="2">
        <v>0</v>
      </c>
      <c r="BU125" s="2">
        <v>0</v>
      </c>
      <c r="BV125" s="2">
        <v>0</v>
      </c>
      <c r="BW125" s="2">
        <f t="shared" si="64"/>
        <v>0.375</v>
      </c>
      <c r="BX125" s="2">
        <f t="shared" si="65"/>
        <v>0.25</v>
      </c>
      <c r="BY125" s="2">
        <v>0</v>
      </c>
      <c r="BZ125" s="2">
        <v>0</v>
      </c>
      <c r="CA125" s="2">
        <v>0</v>
      </c>
      <c r="CB125" s="2">
        <v>1</v>
      </c>
      <c r="CC125" s="2">
        <f t="shared" si="66"/>
        <v>0.5</v>
      </c>
      <c r="CD125" s="2">
        <f t="shared" si="67"/>
        <v>1</v>
      </c>
      <c r="CE125" s="2">
        <v>0.5</v>
      </c>
      <c r="CF125" s="2">
        <v>0.5</v>
      </c>
      <c r="CG125" s="2">
        <f t="shared" si="68"/>
        <v>0</v>
      </c>
      <c r="CH125" s="2">
        <v>0</v>
      </c>
      <c r="CI125" s="2">
        <v>0</v>
      </c>
      <c r="CJ125" s="2">
        <v>0</v>
      </c>
      <c r="CK125" s="2">
        <v>1</v>
      </c>
    </row>
    <row r="126" spans="1:89" x14ac:dyDescent="0.2">
      <c r="A126" s="1">
        <v>161</v>
      </c>
      <c r="B126" s="1" t="s">
        <v>384</v>
      </c>
      <c r="C126" s="1" t="s">
        <v>382</v>
      </c>
      <c r="D126" s="1" t="s">
        <v>236</v>
      </c>
      <c r="E126" s="1" t="s">
        <v>297</v>
      </c>
      <c r="F126" s="1" t="s">
        <v>297</v>
      </c>
      <c r="G126" s="2">
        <f t="shared" si="36"/>
        <v>0.4308035714285714</v>
      </c>
      <c r="H126" s="2">
        <f t="shared" si="37"/>
        <v>0.39285714285714285</v>
      </c>
      <c r="I126" s="2">
        <f t="shared" si="38"/>
        <v>0.46875</v>
      </c>
      <c r="J126" s="2">
        <f t="shared" si="39"/>
        <v>0.45238095238095233</v>
      </c>
      <c r="K126" s="2">
        <f t="shared" si="40"/>
        <v>0.5714285714285714</v>
      </c>
      <c r="L126" s="2">
        <f t="shared" si="41"/>
        <v>0.5714285714285714</v>
      </c>
      <c r="M126" s="2">
        <v>1</v>
      </c>
      <c r="N126" s="2">
        <v>0</v>
      </c>
      <c r="O126" s="2">
        <f t="shared" si="42"/>
        <v>0</v>
      </c>
      <c r="P126" s="2">
        <v>0</v>
      </c>
      <c r="Q126" s="2">
        <v>0</v>
      </c>
      <c r="R126" s="2">
        <f t="shared" si="43"/>
        <v>0</v>
      </c>
      <c r="S126" s="2">
        <v>0</v>
      </c>
      <c r="T126" s="2">
        <v>0</v>
      </c>
      <c r="U126" s="2">
        <v>1</v>
      </c>
      <c r="V126" s="2">
        <v>1</v>
      </c>
      <c r="W126" s="2">
        <v>1</v>
      </c>
      <c r="X126" s="2">
        <f t="shared" si="44"/>
        <v>0.33333333333333331</v>
      </c>
      <c r="Y126" s="2">
        <f t="shared" si="45"/>
        <v>0.33333333333333331</v>
      </c>
      <c r="Z126" s="2">
        <f t="shared" si="46"/>
        <v>0</v>
      </c>
      <c r="AA126" s="2">
        <v>0</v>
      </c>
      <c r="AB126" s="2">
        <v>0</v>
      </c>
      <c r="AC126" s="2">
        <f t="shared" si="47"/>
        <v>1</v>
      </c>
      <c r="AD126" s="2">
        <v>0.5</v>
      </c>
      <c r="AE126" s="2">
        <v>0.5</v>
      </c>
      <c r="AF126" s="2">
        <f t="shared" si="48"/>
        <v>0</v>
      </c>
      <c r="AG126" s="2">
        <v>0</v>
      </c>
      <c r="AH126" s="2">
        <v>0</v>
      </c>
      <c r="AI126" s="2">
        <f t="shared" si="49"/>
        <v>0.25</v>
      </c>
      <c r="AJ126" s="2">
        <f t="shared" si="50"/>
        <v>0.25</v>
      </c>
      <c r="AK126" s="2">
        <f t="shared" si="51"/>
        <v>0.25</v>
      </c>
      <c r="AL126" s="2">
        <f t="shared" si="52"/>
        <v>0.5</v>
      </c>
      <c r="AM126" s="2">
        <v>0.5</v>
      </c>
      <c r="AN126" s="2">
        <v>0</v>
      </c>
      <c r="AO126" s="2">
        <v>0</v>
      </c>
      <c r="AP126" s="2">
        <f t="shared" si="53"/>
        <v>0.25</v>
      </c>
      <c r="AQ126" s="2">
        <f t="shared" si="54"/>
        <v>0.25</v>
      </c>
      <c r="AR126" s="2">
        <v>0</v>
      </c>
      <c r="AS126" s="2">
        <v>0</v>
      </c>
      <c r="AT126" s="2">
        <v>0</v>
      </c>
      <c r="AU126" s="2">
        <v>1</v>
      </c>
      <c r="AV126" s="2">
        <f t="shared" si="55"/>
        <v>0.33333333333333331</v>
      </c>
      <c r="AW126" s="2">
        <f t="shared" si="56"/>
        <v>0</v>
      </c>
      <c r="AX126" s="2">
        <f t="shared" si="57"/>
        <v>0</v>
      </c>
      <c r="AY126" s="2">
        <v>0</v>
      </c>
      <c r="AZ126" s="2">
        <v>0</v>
      </c>
      <c r="BA126" s="2">
        <v>0</v>
      </c>
      <c r="BB126" s="2">
        <f t="shared" si="58"/>
        <v>0.66666666666666663</v>
      </c>
      <c r="BC126" s="2">
        <f t="shared" si="59"/>
        <v>0.66666666666666663</v>
      </c>
      <c r="BD126" s="2">
        <v>1</v>
      </c>
      <c r="BE126" s="2">
        <v>0</v>
      </c>
      <c r="BF126" s="2">
        <v>1</v>
      </c>
      <c r="BG126" s="2">
        <f t="shared" si="60"/>
        <v>0.6875</v>
      </c>
      <c r="BH126" s="2">
        <f t="shared" si="61"/>
        <v>0.75</v>
      </c>
      <c r="BI126" s="2">
        <f t="shared" si="62"/>
        <v>0.83333333333333337</v>
      </c>
      <c r="BJ126" s="2">
        <v>1</v>
      </c>
      <c r="BK126" s="2">
        <v>1</v>
      </c>
      <c r="BL126" s="2">
        <v>1</v>
      </c>
      <c r="BM126" s="2">
        <v>1</v>
      </c>
      <c r="BN126" s="2">
        <v>0</v>
      </c>
      <c r="BO126" s="2">
        <v>1</v>
      </c>
      <c r="BP126" s="2">
        <f t="shared" si="63"/>
        <v>0.66666666666666663</v>
      </c>
      <c r="BQ126" s="2">
        <v>1</v>
      </c>
      <c r="BR126" s="2">
        <v>1</v>
      </c>
      <c r="BS126" s="2">
        <v>1</v>
      </c>
      <c r="BT126" s="2">
        <v>0</v>
      </c>
      <c r="BU126" s="2">
        <v>0</v>
      </c>
      <c r="BV126" s="2">
        <v>1</v>
      </c>
      <c r="BW126" s="2">
        <f t="shared" si="64"/>
        <v>0.625</v>
      </c>
      <c r="BX126" s="2">
        <f t="shared" si="65"/>
        <v>0.75</v>
      </c>
      <c r="BY126" s="2">
        <v>1</v>
      </c>
      <c r="BZ126" s="2">
        <v>1</v>
      </c>
      <c r="CA126" s="2">
        <v>0</v>
      </c>
      <c r="CB126" s="2">
        <v>1</v>
      </c>
      <c r="CC126" s="2">
        <f t="shared" si="66"/>
        <v>0.5</v>
      </c>
      <c r="CD126" s="2">
        <f t="shared" si="67"/>
        <v>0</v>
      </c>
      <c r="CE126" s="2">
        <v>0</v>
      </c>
      <c r="CF126" s="2">
        <v>0</v>
      </c>
      <c r="CG126" s="2">
        <f t="shared" si="68"/>
        <v>0</v>
      </c>
      <c r="CH126" s="2">
        <v>0</v>
      </c>
      <c r="CI126" s="2">
        <v>0</v>
      </c>
      <c r="CJ126" s="2">
        <v>1</v>
      </c>
      <c r="CK126" s="2">
        <v>1</v>
      </c>
    </row>
    <row r="127" spans="1:89" x14ac:dyDescent="0.2">
      <c r="A127" s="1">
        <v>98</v>
      </c>
      <c r="B127" s="1" t="s">
        <v>325</v>
      </c>
      <c r="C127" s="1" t="s">
        <v>305</v>
      </c>
      <c r="D127" s="1" t="s">
        <v>231</v>
      </c>
      <c r="E127" s="1" t="s">
        <v>190</v>
      </c>
      <c r="F127" s="1" t="s">
        <v>190</v>
      </c>
      <c r="G127" s="2">
        <f t="shared" si="36"/>
        <v>0.42708333333333331</v>
      </c>
      <c r="H127" s="2">
        <f t="shared" si="37"/>
        <v>0.47916666666666663</v>
      </c>
      <c r="I127" s="2">
        <f t="shared" si="38"/>
        <v>0.375</v>
      </c>
      <c r="J127" s="2">
        <f t="shared" si="39"/>
        <v>0.45833333333333337</v>
      </c>
      <c r="K127" s="2">
        <f t="shared" si="40"/>
        <v>0.5</v>
      </c>
      <c r="L127" s="2">
        <f t="shared" si="41"/>
        <v>0.5</v>
      </c>
      <c r="M127" s="2">
        <v>1</v>
      </c>
      <c r="N127" s="2">
        <v>1</v>
      </c>
      <c r="O127" s="2">
        <f t="shared" si="42"/>
        <v>0.5</v>
      </c>
      <c r="P127" s="2">
        <v>0.25</v>
      </c>
      <c r="Q127" s="2">
        <v>0.25</v>
      </c>
      <c r="R127" s="2">
        <f t="shared" si="43"/>
        <v>0</v>
      </c>
      <c r="S127" s="2">
        <v>0</v>
      </c>
      <c r="T127" s="2">
        <v>0</v>
      </c>
      <c r="U127" s="2">
        <v>1</v>
      </c>
      <c r="V127" s="2">
        <v>0</v>
      </c>
      <c r="W127" s="2">
        <v>0</v>
      </c>
      <c r="X127" s="2">
        <f t="shared" si="44"/>
        <v>0.41666666666666669</v>
      </c>
      <c r="Y127" s="2">
        <f t="shared" si="45"/>
        <v>0.41666666666666669</v>
      </c>
      <c r="Z127" s="2">
        <f t="shared" si="46"/>
        <v>0.75</v>
      </c>
      <c r="AA127" s="2">
        <v>0.25</v>
      </c>
      <c r="AB127" s="2">
        <v>0.5</v>
      </c>
      <c r="AC127" s="2">
        <f t="shared" si="47"/>
        <v>0.5</v>
      </c>
      <c r="AD127" s="2">
        <v>0.5</v>
      </c>
      <c r="AE127" s="2">
        <v>0</v>
      </c>
      <c r="AF127" s="2">
        <f t="shared" si="48"/>
        <v>0</v>
      </c>
      <c r="AG127" s="2">
        <v>0</v>
      </c>
      <c r="AH127" s="2">
        <v>0</v>
      </c>
      <c r="AI127" s="2">
        <f t="shared" si="49"/>
        <v>0.5</v>
      </c>
      <c r="AJ127" s="2">
        <f t="shared" si="50"/>
        <v>1</v>
      </c>
      <c r="AK127" s="2">
        <f t="shared" si="51"/>
        <v>1</v>
      </c>
      <c r="AL127" s="2">
        <f t="shared" si="52"/>
        <v>1</v>
      </c>
      <c r="AM127" s="2">
        <v>0.5</v>
      </c>
      <c r="AN127" s="2">
        <v>0.5</v>
      </c>
      <c r="AO127" s="2">
        <v>1</v>
      </c>
      <c r="AP127" s="2">
        <f t="shared" si="53"/>
        <v>0</v>
      </c>
      <c r="AQ127" s="2">
        <f t="shared" si="54"/>
        <v>0</v>
      </c>
      <c r="AR127" s="2">
        <v>0</v>
      </c>
      <c r="AS127" s="2">
        <v>0</v>
      </c>
      <c r="AT127" s="2">
        <v>0</v>
      </c>
      <c r="AU127" s="2">
        <v>0</v>
      </c>
      <c r="AV127" s="2">
        <f t="shared" si="55"/>
        <v>0.16666666666666666</v>
      </c>
      <c r="AW127" s="2">
        <f t="shared" si="56"/>
        <v>0</v>
      </c>
      <c r="AX127" s="2">
        <f t="shared" si="57"/>
        <v>0</v>
      </c>
      <c r="AY127" s="2">
        <v>0</v>
      </c>
      <c r="AZ127" s="2">
        <v>0</v>
      </c>
      <c r="BA127" s="2">
        <v>0</v>
      </c>
      <c r="BB127" s="2">
        <f t="shared" si="58"/>
        <v>0.33333333333333331</v>
      </c>
      <c r="BC127" s="2">
        <f t="shared" si="59"/>
        <v>0.33333333333333331</v>
      </c>
      <c r="BD127" s="2">
        <v>0</v>
      </c>
      <c r="BE127" s="2">
        <v>0</v>
      </c>
      <c r="BF127" s="2">
        <v>1</v>
      </c>
      <c r="BG127" s="2">
        <f t="shared" si="60"/>
        <v>0.58333333333333326</v>
      </c>
      <c r="BH127" s="2">
        <f t="shared" si="61"/>
        <v>0.41666666666666663</v>
      </c>
      <c r="BI127" s="2">
        <f t="shared" si="62"/>
        <v>0.33333333333333331</v>
      </c>
      <c r="BJ127" s="2">
        <v>0</v>
      </c>
      <c r="BK127" s="2">
        <v>1</v>
      </c>
      <c r="BL127" s="2">
        <v>0</v>
      </c>
      <c r="BM127" s="2">
        <v>0</v>
      </c>
      <c r="BN127" s="2">
        <v>0</v>
      </c>
      <c r="BO127" s="2">
        <v>1</v>
      </c>
      <c r="BP127" s="2">
        <f t="shared" si="63"/>
        <v>0.5</v>
      </c>
      <c r="BQ127" s="2">
        <v>1</v>
      </c>
      <c r="BR127" s="2">
        <v>0</v>
      </c>
      <c r="BS127" s="2">
        <v>1</v>
      </c>
      <c r="BT127" s="2">
        <v>1</v>
      </c>
      <c r="BU127" s="2">
        <v>0</v>
      </c>
      <c r="BV127" s="2">
        <v>0</v>
      </c>
      <c r="BW127" s="2">
        <f t="shared" si="64"/>
        <v>0.75</v>
      </c>
      <c r="BX127" s="2">
        <f t="shared" si="65"/>
        <v>1</v>
      </c>
      <c r="BY127" s="2">
        <v>1</v>
      </c>
      <c r="BZ127" s="2">
        <v>1</v>
      </c>
      <c r="CA127" s="2">
        <v>1</v>
      </c>
      <c r="CB127" s="2">
        <v>1</v>
      </c>
      <c r="CC127" s="2">
        <f t="shared" si="66"/>
        <v>0.5</v>
      </c>
      <c r="CD127" s="2">
        <f t="shared" si="67"/>
        <v>0</v>
      </c>
      <c r="CE127" s="2">
        <v>0</v>
      </c>
      <c r="CF127" s="2">
        <v>0</v>
      </c>
      <c r="CG127" s="2">
        <f t="shared" si="68"/>
        <v>1</v>
      </c>
      <c r="CH127" s="2">
        <v>0.5</v>
      </c>
      <c r="CI127" s="2">
        <v>0.5</v>
      </c>
      <c r="CJ127" s="2">
        <v>0</v>
      </c>
      <c r="CK127" s="2">
        <v>1</v>
      </c>
    </row>
    <row r="128" spans="1:89" x14ac:dyDescent="0.2">
      <c r="A128" s="1">
        <v>41</v>
      </c>
      <c r="B128" s="1" t="s">
        <v>264</v>
      </c>
      <c r="C128" s="1" t="s">
        <v>260</v>
      </c>
      <c r="D128" s="1" t="s">
        <v>197</v>
      </c>
      <c r="E128" s="1" t="s">
        <v>190</v>
      </c>
      <c r="F128" s="1" t="s">
        <v>190</v>
      </c>
      <c r="G128" s="2">
        <f t="shared" si="36"/>
        <v>0.42596726190476197</v>
      </c>
      <c r="H128" s="2">
        <f t="shared" si="37"/>
        <v>0.25297619047619047</v>
      </c>
      <c r="I128" s="2">
        <f t="shared" si="38"/>
        <v>0.59895833333333326</v>
      </c>
      <c r="J128" s="2">
        <f t="shared" si="39"/>
        <v>0.7142857142857143</v>
      </c>
      <c r="K128" s="2">
        <f t="shared" si="40"/>
        <v>0.42857142857142855</v>
      </c>
      <c r="L128" s="2">
        <f t="shared" si="41"/>
        <v>0.42857142857142855</v>
      </c>
      <c r="M128" s="2">
        <v>1</v>
      </c>
      <c r="N128" s="2">
        <v>1</v>
      </c>
      <c r="O128" s="2">
        <f t="shared" si="42"/>
        <v>0</v>
      </c>
      <c r="P128" s="2">
        <v>0</v>
      </c>
      <c r="Q128" s="2">
        <v>0</v>
      </c>
      <c r="R128" s="2">
        <f t="shared" si="43"/>
        <v>0</v>
      </c>
      <c r="S128" s="2">
        <v>0</v>
      </c>
      <c r="T128" s="2">
        <v>0</v>
      </c>
      <c r="U128" s="2">
        <v>0</v>
      </c>
      <c r="V128" s="2">
        <v>0</v>
      </c>
      <c r="W128" s="2">
        <v>1</v>
      </c>
      <c r="X128" s="2">
        <f t="shared" si="44"/>
        <v>1</v>
      </c>
      <c r="Y128" s="2">
        <f t="shared" si="45"/>
        <v>1</v>
      </c>
      <c r="Z128" s="2">
        <f t="shared" si="46"/>
        <v>1</v>
      </c>
      <c r="AA128" s="2">
        <v>0.25</v>
      </c>
      <c r="AB128" s="2">
        <v>0.75</v>
      </c>
      <c r="AC128" s="2">
        <f t="shared" si="47"/>
        <v>1</v>
      </c>
      <c r="AD128" s="2">
        <v>0.5</v>
      </c>
      <c r="AE128" s="2">
        <v>0.5</v>
      </c>
      <c r="AF128" s="2">
        <f t="shared" si="48"/>
        <v>1</v>
      </c>
      <c r="AG128" s="2">
        <v>0.5</v>
      </c>
      <c r="AH128" s="2">
        <v>0.5</v>
      </c>
      <c r="AI128" s="2">
        <f t="shared" si="49"/>
        <v>0.375</v>
      </c>
      <c r="AJ128" s="2">
        <f t="shared" si="50"/>
        <v>0.25</v>
      </c>
      <c r="AK128" s="2">
        <f t="shared" si="51"/>
        <v>0.25</v>
      </c>
      <c r="AL128" s="2">
        <f t="shared" si="52"/>
        <v>0.5</v>
      </c>
      <c r="AM128" s="2">
        <v>0.5</v>
      </c>
      <c r="AN128" s="2">
        <v>0</v>
      </c>
      <c r="AO128" s="2">
        <v>0</v>
      </c>
      <c r="AP128" s="2">
        <f t="shared" si="53"/>
        <v>0.5</v>
      </c>
      <c r="AQ128" s="2">
        <f t="shared" si="54"/>
        <v>0.5</v>
      </c>
      <c r="AR128" s="2">
        <v>0</v>
      </c>
      <c r="AS128" s="2">
        <v>0</v>
      </c>
      <c r="AT128" s="2">
        <v>1</v>
      </c>
      <c r="AU128" s="2">
        <v>1</v>
      </c>
      <c r="AV128" s="2">
        <f t="shared" si="55"/>
        <v>0.16666666666666666</v>
      </c>
      <c r="AW128" s="2">
        <f t="shared" si="56"/>
        <v>0</v>
      </c>
      <c r="AX128" s="2">
        <f t="shared" si="57"/>
        <v>0</v>
      </c>
      <c r="AY128" s="2">
        <v>0</v>
      </c>
      <c r="AZ128" s="2">
        <v>0</v>
      </c>
      <c r="BA128" s="2">
        <v>0</v>
      </c>
      <c r="BB128" s="2">
        <f t="shared" si="58"/>
        <v>0.33333333333333331</v>
      </c>
      <c r="BC128" s="2">
        <f t="shared" si="59"/>
        <v>0.33333333333333331</v>
      </c>
      <c r="BD128" s="2">
        <v>0</v>
      </c>
      <c r="BE128" s="2">
        <v>0</v>
      </c>
      <c r="BF128" s="2">
        <v>1</v>
      </c>
      <c r="BG128" s="2">
        <f t="shared" si="60"/>
        <v>0.44791666666666663</v>
      </c>
      <c r="BH128" s="2">
        <f t="shared" si="61"/>
        <v>0.33333333333333331</v>
      </c>
      <c r="BI128" s="2">
        <f t="shared" si="62"/>
        <v>0.33333333333333331</v>
      </c>
      <c r="BJ128" s="2">
        <v>0</v>
      </c>
      <c r="BK128" s="2">
        <v>1</v>
      </c>
      <c r="BL128" s="2">
        <v>0</v>
      </c>
      <c r="BM128" s="2">
        <v>0</v>
      </c>
      <c r="BN128" s="2">
        <v>0</v>
      </c>
      <c r="BO128" s="2">
        <v>1</v>
      </c>
      <c r="BP128" s="2">
        <f t="shared" si="63"/>
        <v>0.33333333333333331</v>
      </c>
      <c r="BQ128" s="2">
        <v>0</v>
      </c>
      <c r="BR128" s="2">
        <v>0</v>
      </c>
      <c r="BS128" s="2">
        <v>1</v>
      </c>
      <c r="BT128" s="2">
        <v>1</v>
      </c>
      <c r="BU128" s="2">
        <v>0</v>
      </c>
      <c r="BV128" s="2">
        <v>0</v>
      </c>
      <c r="BW128" s="2">
        <f t="shared" si="64"/>
        <v>0.5625</v>
      </c>
      <c r="BX128" s="2">
        <f t="shared" si="65"/>
        <v>0.75</v>
      </c>
      <c r="BY128" s="2">
        <v>1</v>
      </c>
      <c r="BZ128" s="2">
        <v>1</v>
      </c>
      <c r="CA128" s="2">
        <v>0</v>
      </c>
      <c r="CB128" s="2">
        <v>1</v>
      </c>
      <c r="CC128" s="2">
        <f t="shared" si="66"/>
        <v>0.375</v>
      </c>
      <c r="CD128" s="2">
        <f t="shared" si="67"/>
        <v>0</v>
      </c>
      <c r="CE128" s="2">
        <v>0</v>
      </c>
      <c r="CF128" s="2">
        <v>0</v>
      </c>
      <c r="CG128" s="2">
        <f t="shared" si="68"/>
        <v>0.5</v>
      </c>
      <c r="CH128" s="2">
        <v>0.5</v>
      </c>
      <c r="CI128" s="2">
        <v>0</v>
      </c>
      <c r="CJ128" s="2">
        <v>0</v>
      </c>
      <c r="CK128" s="2">
        <v>1</v>
      </c>
    </row>
    <row r="129" spans="1:89" x14ac:dyDescent="0.2">
      <c r="A129" s="1">
        <v>83</v>
      </c>
      <c r="B129" s="1" t="s">
        <v>310</v>
      </c>
      <c r="C129" s="1" t="s">
        <v>305</v>
      </c>
      <c r="D129" s="1" t="s">
        <v>201</v>
      </c>
      <c r="E129" s="1" t="s">
        <v>190</v>
      </c>
      <c r="F129" s="1" t="s">
        <v>190</v>
      </c>
      <c r="G129" s="2">
        <f t="shared" si="36"/>
        <v>0.42485119047619047</v>
      </c>
      <c r="H129" s="2">
        <f t="shared" si="37"/>
        <v>0.31845238095238093</v>
      </c>
      <c r="I129" s="2">
        <f t="shared" si="38"/>
        <v>0.53125</v>
      </c>
      <c r="J129" s="2">
        <f t="shared" si="39"/>
        <v>0.51190476190476186</v>
      </c>
      <c r="K129" s="2">
        <f t="shared" si="40"/>
        <v>0.35714285714285715</v>
      </c>
      <c r="L129" s="2">
        <f t="shared" si="41"/>
        <v>0.35714285714285715</v>
      </c>
      <c r="M129" s="2">
        <v>1</v>
      </c>
      <c r="N129" s="2">
        <v>0</v>
      </c>
      <c r="O129" s="2">
        <f t="shared" si="42"/>
        <v>0.5</v>
      </c>
      <c r="P129" s="2">
        <v>0.25</v>
      </c>
      <c r="Q129" s="2">
        <v>0.25</v>
      </c>
      <c r="R129" s="2">
        <f t="shared" si="43"/>
        <v>0</v>
      </c>
      <c r="S129" s="2">
        <v>0</v>
      </c>
      <c r="T129" s="2">
        <v>0</v>
      </c>
      <c r="U129" s="2">
        <v>0</v>
      </c>
      <c r="V129" s="2">
        <v>0</v>
      </c>
      <c r="W129" s="2">
        <v>1</v>
      </c>
      <c r="X129" s="2">
        <f t="shared" si="44"/>
        <v>0.66666666666666663</v>
      </c>
      <c r="Y129" s="2">
        <f t="shared" si="45"/>
        <v>0.66666666666666663</v>
      </c>
      <c r="Z129" s="2">
        <f t="shared" si="46"/>
        <v>1</v>
      </c>
      <c r="AA129" s="2">
        <v>0.25</v>
      </c>
      <c r="AB129" s="2">
        <v>0.75</v>
      </c>
      <c r="AC129" s="2">
        <f t="shared" si="47"/>
        <v>0.5</v>
      </c>
      <c r="AD129" s="2">
        <v>0.5</v>
      </c>
      <c r="AE129" s="2">
        <v>0</v>
      </c>
      <c r="AF129" s="2">
        <f t="shared" si="48"/>
        <v>0.5</v>
      </c>
      <c r="AG129" s="2">
        <v>0.5</v>
      </c>
      <c r="AH129" s="2">
        <v>0</v>
      </c>
      <c r="AI129" s="2">
        <f t="shared" si="49"/>
        <v>0.5</v>
      </c>
      <c r="AJ129" s="2">
        <f t="shared" si="50"/>
        <v>0.5</v>
      </c>
      <c r="AK129" s="2">
        <f t="shared" si="51"/>
        <v>0.5</v>
      </c>
      <c r="AL129" s="2">
        <f t="shared" si="52"/>
        <v>0</v>
      </c>
      <c r="AM129" s="2">
        <v>0</v>
      </c>
      <c r="AN129" s="2">
        <v>0</v>
      </c>
      <c r="AO129" s="2">
        <v>1</v>
      </c>
      <c r="AP129" s="2">
        <f t="shared" si="53"/>
        <v>0.5</v>
      </c>
      <c r="AQ129" s="2">
        <f t="shared" si="54"/>
        <v>0.5</v>
      </c>
      <c r="AR129" s="2">
        <v>0</v>
      </c>
      <c r="AS129" s="2">
        <v>0</v>
      </c>
      <c r="AT129" s="2">
        <v>1</v>
      </c>
      <c r="AU129" s="2">
        <v>1</v>
      </c>
      <c r="AV129" s="2">
        <f t="shared" si="55"/>
        <v>0.16666666666666666</v>
      </c>
      <c r="AW129" s="2">
        <f t="shared" si="56"/>
        <v>0</v>
      </c>
      <c r="AX129" s="2">
        <f t="shared" si="57"/>
        <v>0</v>
      </c>
      <c r="AY129" s="2">
        <v>0</v>
      </c>
      <c r="AZ129" s="2">
        <v>0</v>
      </c>
      <c r="BA129" s="2">
        <v>0</v>
      </c>
      <c r="BB129" s="2">
        <f t="shared" si="58"/>
        <v>0.33333333333333331</v>
      </c>
      <c r="BC129" s="2">
        <f t="shared" si="59"/>
        <v>0.33333333333333331</v>
      </c>
      <c r="BD129" s="2">
        <v>0</v>
      </c>
      <c r="BE129" s="2">
        <v>0</v>
      </c>
      <c r="BF129" s="2">
        <v>1</v>
      </c>
      <c r="BG129" s="2">
        <f t="shared" si="60"/>
        <v>0.52083333333333326</v>
      </c>
      <c r="BH129" s="2">
        <f t="shared" si="61"/>
        <v>0.41666666666666663</v>
      </c>
      <c r="BI129" s="2">
        <f t="shared" si="62"/>
        <v>0.5</v>
      </c>
      <c r="BJ129" s="2">
        <v>1</v>
      </c>
      <c r="BK129" s="2">
        <v>1</v>
      </c>
      <c r="BL129" s="2">
        <v>0</v>
      </c>
      <c r="BM129" s="2">
        <v>0</v>
      </c>
      <c r="BN129" s="2">
        <v>0</v>
      </c>
      <c r="BO129" s="2">
        <v>1</v>
      </c>
      <c r="BP129" s="2">
        <f t="shared" si="63"/>
        <v>0.33333333333333331</v>
      </c>
      <c r="BQ129" s="2">
        <v>1</v>
      </c>
      <c r="BR129" s="2">
        <v>1</v>
      </c>
      <c r="BS129" s="2">
        <v>0</v>
      </c>
      <c r="BT129" s="2">
        <v>0</v>
      </c>
      <c r="BU129" s="2">
        <v>0</v>
      </c>
      <c r="BV129" s="2">
        <v>0</v>
      </c>
      <c r="BW129" s="2">
        <f t="shared" si="64"/>
        <v>0.625</v>
      </c>
      <c r="BX129" s="2">
        <f t="shared" si="65"/>
        <v>1</v>
      </c>
      <c r="BY129" s="2">
        <v>1</v>
      </c>
      <c r="BZ129" s="2">
        <v>1</v>
      </c>
      <c r="CA129" s="2">
        <v>1</v>
      </c>
      <c r="CB129" s="2">
        <v>1</v>
      </c>
      <c r="CC129" s="2">
        <f t="shared" si="66"/>
        <v>0.25</v>
      </c>
      <c r="CD129" s="2">
        <f t="shared" si="67"/>
        <v>0</v>
      </c>
      <c r="CE129" s="2">
        <v>0</v>
      </c>
      <c r="CF129" s="2">
        <v>0</v>
      </c>
      <c r="CG129" s="2">
        <f t="shared" si="68"/>
        <v>1</v>
      </c>
      <c r="CH129" s="2">
        <v>0.5</v>
      </c>
      <c r="CI129" s="2">
        <v>0.5</v>
      </c>
      <c r="CJ129" s="2">
        <v>0</v>
      </c>
      <c r="CK129" s="2">
        <v>0</v>
      </c>
    </row>
    <row r="130" spans="1:89" x14ac:dyDescent="0.2">
      <c r="A130" s="1">
        <v>30</v>
      </c>
      <c r="B130" s="1" t="s">
        <v>246</v>
      </c>
      <c r="C130" s="1" t="s">
        <v>188</v>
      </c>
      <c r="D130" s="1" t="s">
        <v>247</v>
      </c>
      <c r="E130" s="1" t="s">
        <v>190</v>
      </c>
      <c r="F130" s="1" t="s">
        <v>190</v>
      </c>
      <c r="G130" s="2">
        <f t="shared" si="36"/>
        <v>0.42410714285714285</v>
      </c>
      <c r="H130" s="2">
        <f t="shared" si="37"/>
        <v>0.26488095238095238</v>
      </c>
      <c r="I130" s="2">
        <f t="shared" si="38"/>
        <v>0.58333333333333326</v>
      </c>
      <c r="J130" s="2">
        <f t="shared" si="39"/>
        <v>0.77976190476190477</v>
      </c>
      <c r="K130" s="2">
        <f t="shared" si="40"/>
        <v>0.6428571428571429</v>
      </c>
      <c r="L130" s="2">
        <f t="shared" si="41"/>
        <v>0.6428571428571429</v>
      </c>
      <c r="M130" s="2">
        <v>1</v>
      </c>
      <c r="N130" s="2">
        <v>1</v>
      </c>
      <c r="O130" s="2">
        <f t="shared" si="42"/>
        <v>0.75</v>
      </c>
      <c r="P130" s="2">
        <v>0.25</v>
      </c>
      <c r="Q130" s="2">
        <v>0.5</v>
      </c>
      <c r="R130" s="2">
        <f t="shared" si="43"/>
        <v>0.75</v>
      </c>
      <c r="S130" s="2">
        <v>0.25</v>
      </c>
      <c r="T130" s="2">
        <v>0.5</v>
      </c>
      <c r="U130" s="2">
        <v>0</v>
      </c>
      <c r="V130" s="2">
        <v>0</v>
      </c>
      <c r="W130" s="2">
        <v>1</v>
      </c>
      <c r="X130" s="2">
        <f t="shared" si="44"/>
        <v>0.91666666666666663</v>
      </c>
      <c r="Y130" s="2">
        <f t="shared" si="45"/>
        <v>0.91666666666666663</v>
      </c>
      <c r="Z130" s="2">
        <f t="shared" si="46"/>
        <v>0.75</v>
      </c>
      <c r="AA130" s="2">
        <v>0.25</v>
      </c>
      <c r="AB130" s="2">
        <v>0.5</v>
      </c>
      <c r="AC130" s="2">
        <f t="shared" si="47"/>
        <v>1</v>
      </c>
      <c r="AD130" s="2">
        <v>0.5</v>
      </c>
      <c r="AE130" s="2">
        <v>0.5</v>
      </c>
      <c r="AF130" s="2">
        <f t="shared" si="48"/>
        <v>1</v>
      </c>
      <c r="AG130" s="2">
        <v>0.5</v>
      </c>
      <c r="AH130" s="2">
        <v>0.5</v>
      </c>
      <c r="AI130" s="2">
        <f t="shared" si="49"/>
        <v>0.125</v>
      </c>
      <c r="AJ130" s="2">
        <f t="shared" si="50"/>
        <v>0</v>
      </c>
      <c r="AK130" s="2">
        <f t="shared" si="51"/>
        <v>0</v>
      </c>
      <c r="AL130" s="2">
        <f t="shared" si="52"/>
        <v>0</v>
      </c>
      <c r="AM130" s="2">
        <v>0</v>
      </c>
      <c r="AN130" s="2">
        <v>0</v>
      </c>
      <c r="AO130" s="2">
        <v>0</v>
      </c>
      <c r="AP130" s="2">
        <f t="shared" si="53"/>
        <v>0.25</v>
      </c>
      <c r="AQ130" s="2">
        <f t="shared" si="54"/>
        <v>0.25</v>
      </c>
      <c r="AR130" s="2">
        <v>0</v>
      </c>
      <c r="AS130" s="2">
        <v>0</v>
      </c>
      <c r="AT130" s="2">
        <v>1</v>
      </c>
      <c r="AU130" s="2">
        <v>0</v>
      </c>
      <c r="AV130" s="2">
        <f t="shared" si="55"/>
        <v>0.33333333333333331</v>
      </c>
      <c r="AW130" s="2">
        <f t="shared" si="56"/>
        <v>0</v>
      </c>
      <c r="AX130" s="2">
        <f t="shared" si="57"/>
        <v>0</v>
      </c>
      <c r="AY130" s="2">
        <v>0</v>
      </c>
      <c r="AZ130" s="2">
        <v>0</v>
      </c>
      <c r="BA130" s="2">
        <v>0</v>
      </c>
      <c r="BB130" s="2">
        <f t="shared" si="58"/>
        <v>0.66666666666666663</v>
      </c>
      <c r="BC130" s="2">
        <f t="shared" si="59"/>
        <v>0.66666666666666663</v>
      </c>
      <c r="BD130" s="2">
        <v>0</v>
      </c>
      <c r="BE130" s="2">
        <v>1</v>
      </c>
      <c r="BF130" s="2">
        <v>1</v>
      </c>
      <c r="BG130" s="2">
        <f t="shared" si="60"/>
        <v>0.45833333333333331</v>
      </c>
      <c r="BH130" s="2">
        <f t="shared" si="61"/>
        <v>0.41666666666666663</v>
      </c>
      <c r="BI130" s="2">
        <f t="shared" si="62"/>
        <v>0.66666666666666663</v>
      </c>
      <c r="BJ130" s="2">
        <v>0</v>
      </c>
      <c r="BK130" s="2">
        <v>1</v>
      </c>
      <c r="BL130" s="2">
        <v>1</v>
      </c>
      <c r="BM130" s="2">
        <v>1</v>
      </c>
      <c r="BN130" s="2">
        <v>0</v>
      </c>
      <c r="BO130" s="2">
        <v>1</v>
      </c>
      <c r="BP130" s="2">
        <f t="shared" si="63"/>
        <v>0.16666666666666666</v>
      </c>
      <c r="BQ130" s="2">
        <v>0</v>
      </c>
      <c r="BR130" s="2">
        <v>0</v>
      </c>
      <c r="BS130" s="2">
        <v>0</v>
      </c>
      <c r="BT130" s="2">
        <v>1</v>
      </c>
      <c r="BU130" s="2">
        <v>0</v>
      </c>
      <c r="BV130" s="2">
        <v>0</v>
      </c>
      <c r="BW130" s="2">
        <f t="shared" si="64"/>
        <v>0.5</v>
      </c>
      <c r="BX130" s="2">
        <f t="shared" si="65"/>
        <v>0.75</v>
      </c>
      <c r="BY130" s="2">
        <v>1</v>
      </c>
      <c r="BZ130" s="2">
        <v>0</v>
      </c>
      <c r="CA130" s="2">
        <v>1</v>
      </c>
      <c r="CB130" s="2">
        <v>1</v>
      </c>
      <c r="CC130" s="2">
        <f t="shared" si="66"/>
        <v>0.25</v>
      </c>
      <c r="CD130" s="2">
        <f t="shared" si="67"/>
        <v>0</v>
      </c>
      <c r="CE130" s="2">
        <v>0</v>
      </c>
      <c r="CF130" s="2">
        <v>0</v>
      </c>
      <c r="CG130" s="2">
        <f t="shared" si="68"/>
        <v>0</v>
      </c>
      <c r="CH130" s="2">
        <v>0</v>
      </c>
      <c r="CI130" s="2">
        <v>0</v>
      </c>
      <c r="CJ130" s="2">
        <v>0</v>
      </c>
      <c r="CK130" s="2">
        <v>1</v>
      </c>
    </row>
    <row r="131" spans="1:89" x14ac:dyDescent="0.2">
      <c r="A131" s="1">
        <v>150</v>
      </c>
      <c r="B131" s="1" t="s">
        <v>374</v>
      </c>
      <c r="C131" s="1" t="s">
        <v>349</v>
      </c>
      <c r="D131" s="1" t="s">
        <v>236</v>
      </c>
      <c r="E131" s="1" t="s">
        <v>190</v>
      </c>
      <c r="F131" s="1" t="s">
        <v>190</v>
      </c>
      <c r="G131" s="2">
        <f t="shared" si="36"/>
        <v>0.42336309523809523</v>
      </c>
      <c r="H131" s="2">
        <f t="shared" si="37"/>
        <v>0.21130952380952378</v>
      </c>
      <c r="I131" s="2">
        <f t="shared" si="38"/>
        <v>0.63541666666666663</v>
      </c>
      <c r="J131" s="2">
        <f t="shared" si="39"/>
        <v>0.7142857142857143</v>
      </c>
      <c r="K131" s="2">
        <f t="shared" si="40"/>
        <v>0.42857142857142855</v>
      </c>
      <c r="L131" s="2">
        <f t="shared" si="41"/>
        <v>0.42857142857142855</v>
      </c>
      <c r="M131" s="2">
        <v>1</v>
      </c>
      <c r="N131" s="2">
        <v>0</v>
      </c>
      <c r="O131" s="2">
        <f t="shared" si="42"/>
        <v>1</v>
      </c>
      <c r="P131" s="2">
        <v>0.25</v>
      </c>
      <c r="Q131" s="2">
        <v>0.75</v>
      </c>
      <c r="R131" s="2">
        <f t="shared" si="43"/>
        <v>1</v>
      </c>
      <c r="S131" s="2">
        <v>0.25</v>
      </c>
      <c r="T131" s="2">
        <v>0.75</v>
      </c>
      <c r="U131" s="2">
        <v>0</v>
      </c>
      <c r="V131" s="2">
        <v>0</v>
      </c>
      <c r="W131" s="2">
        <v>0</v>
      </c>
      <c r="X131" s="2">
        <f t="shared" si="44"/>
        <v>1</v>
      </c>
      <c r="Y131" s="2">
        <f t="shared" si="45"/>
        <v>1</v>
      </c>
      <c r="Z131" s="2">
        <f t="shared" si="46"/>
        <v>1</v>
      </c>
      <c r="AA131" s="2">
        <v>0.25</v>
      </c>
      <c r="AB131" s="2">
        <v>0.75</v>
      </c>
      <c r="AC131" s="2">
        <f t="shared" si="47"/>
        <v>1</v>
      </c>
      <c r="AD131" s="2">
        <v>0.5</v>
      </c>
      <c r="AE131" s="2">
        <v>0.5</v>
      </c>
      <c r="AF131" s="2">
        <f t="shared" si="48"/>
        <v>1</v>
      </c>
      <c r="AG131" s="2">
        <v>0.5</v>
      </c>
      <c r="AH131" s="2">
        <v>0.5</v>
      </c>
      <c r="AI131" s="2">
        <f t="shared" si="49"/>
        <v>0.25</v>
      </c>
      <c r="AJ131" s="2">
        <f t="shared" si="50"/>
        <v>0</v>
      </c>
      <c r="AK131" s="2">
        <f t="shared" si="51"/>
        <v>0</v>
      </c>
      <c r="AL131" s="2">
        <f t="shared" si="52"/>
        <v>0</v>
      </c>
      <c r="AM131" s="2">
        <v>0</v>
      </c>
      <c r="AN131" s="2">
        <v>0</v>
      </c>
      <c r="AO131" s="2">
        <v>0</v>
      </c>
      <c r="AP131" s="2">
        <f t="shared" si="53"/>
        <v>0.5</v>
      </c>
      <c r="AQ131" s="2">
        <f t="shared" si="54"/>
        <v>0.5</v>
      </c>
      <c r="AR131" s="2">
        <v>1</v>
      </c>
      <c r="AS131" s="2">
        <v>0</v>
      </c>
      <c r="AT131" s="2">
        <v>1</v>
      </c>
      <c r="AU131" s="2">
        <v>0</v>
      </c>
      <c r="AV131" s="2">
        <f t="shared" si="55"/>
        <v>0.33333333333333331</v>
      </c>
      <c r="AW131" s="2">
        <f t="shared" si="56"/>
        <v>0</v>
      </c>
      <c r="AX131" s="2">
        <f t="shared" si="57"/>
        <v>0</v>
      </c>
      <c r="AY131" s="2">
        <v>0</v>
      </c>
      <c r="AZ131" s="2">
        <v>0</v>
      </c>
      <c r="BA131" s="2">
        <v>0</v>
      </c>
      <c r="BB131" s="2">
        <f t="shared" si="58"/>
        <v>0.66666666666666663</v>
      </c>
      <c r="BC131" s="2">
        <f t="shared" si="59"/>
        <v>0.66666666666666663</v>
      </c>
      <c r="BD131" s="2">
        <v>0</v>
      </c>
      <c r="BE131" s="2">
        <v>1</v>
      </c>
      <c r="BF131" s="2">
        <v>1</v>
      </c>
      <c r="BG131" s="2">
        <f t="shared" si="60"/>
        <v>0.39583333333333331</v>
      </c>
      <c r="BH131" s="2">
        <f t="shared" si="61"/>
        <v>0.41666666666666663</v>
      </c>
      <c r="BI131" s="2">
        <f t="shared" si="62"/>
        <v>0.33333333333333331</v>
      </c>
      <c r="BJ131" s="2">
        <v>1</v>
      </c>
      <c r="BK131" s="2">
        <v>0</v>
      </c>
      <c r="BL131" s="2">
        <v>0</v>
      </c>
      <c r="BM131" s="2">
        <v>0</v>
      </c>
      <c r="BN131" s="2">
        <v>1</v>
      </c>
      <c r="BO131" s="2">
        <v>0</v>
      </c>
      <c r="BP131" s="2">
        <f t="shared" si="63"/>
        <v>0.5</v>
      </c>
      <c r="BQ131" s="2">
        <v>0</v>
      </c>
      <c r="BR131" s="2">
        <v>0</v>
      </c>
      <c r="BS131" s="2">
        <v>1</v>
      </c>
      <c r="BT131" s="2">
        <v>1</v>
      </c>
      <c r="BU131" s="2">
        <v>1</v>
      </c>
      <c r="BV131" s="2">
        <v>0</v>
      </c>
      <c r="BW131" s="2">
        <f t="shared" si="64"/>
        <v>0.375</v>
      </c>
      <c r="BX131" s="2">
        <f t="shared" si="65"/>
        <v>0.5</v>
      </c>
      <c r="BY131" s="2">
        <v>1</v>
      </c>
      <c r="BZ131" s="2">
        <v>1</v>
      </c>
      <c r="CA131" s="2">
        <v>0</v>
      </c>
      <c r="CB131" s="2">
        <v>0</v>
      </c>
      <c r="CC131" s="2">
        <f t="shared" si="66"/>
        <v>0.25</v>
      </c>
      <c r="CD131" s="2">
        <f t="shared" si="67"/>
        <v>0</v>
      </c>
      <c r="CE131" s="2">
        <v>0</v>
      </c>
      <c r="CF131" s="2">
        <v>0</v>
      </c>
      <c r="CG131" s="2">
        <f t="shared" si="68"/>
        <v>0</v>
      </c>
      <c r="CH131" s="2">
        <v>0</v>
      </c>
      <c r="CI131" s="2">
        <v>0</v>
      </c>
      <c r="CJ131" s="2">
        <v>0</v>
      </c>
      <c r="CK131" s="2">
        <v>1</v>
      </c>
    </row>
    <row r="132" spans="1:89" x14ac:dyDescent="0.2">
      <c r="A132" s="1">
        <v>195</v>
      </c>
      <c r="B132" s="1" t="s">
        <v>413</v>
      </c>
      <c r="C132" s="1" t="s">
        <v>404</v>
      </c>
      <c r="D132" s="1" t="s">
        <v>240</v>
      </c>
      <c r="E132" s="1" t="s">
        <v>297</v>
      </c>
      <c r="F132" s="1" t="s">
        <v>297</v>
      </c>
      <c r="G132" s="2">
        <f t="shared" ref="G132:G195" si="69">AVERAGE(J132,AI132,AV132,BG132)</f>
        <v>0.42336309523809523</v>
      </c>
      <c r="H132" s="2">
        <f t="shared" ref="H132:H195" si="70">AVERAGE(K132,AJ132,AW132,BH132)</f>
        <v>0.3571428571428571</v>
      </c>
      <c r="I132" s="2">
        <f t="shared" ref="I132:I195" si="71">AVERAGE(X132,AP132,BB132,BW132)</f>
        <v>0.48958333333333331</v>
      </c>
      <c r="J132" s="2">
        <f t="shared" ref="J132:J195" si="72">AVERAGE(K132,X132)</f>
        <v>0.54761904761904756</v>
      </c>
      <c r="K132" s="2">
        <f t="shared" ref="K132:K195" si="73">L132</f>
        <v>0.42857142857142855</v>
      </c>
      <c r="L132" s="2">
        <f t="shared" ref="L132:L195" si="74">AVERAGE(M132,N132,O132,R132,U132,V132,W132)</f>
        <v>0.42857142857142855</v>
      </c>
      <c r="M132" s="2">
        <v>1</v>
      </c>
      <c r="N132" s="2">
        <v>1</v>
      </c>
      <c r="O132" s="2">
        <f t="shared" ref="O132:O195" si="75">P132+Q132</f>
        <v>1</v>
      </c>
      <c r="P132" s="2">
        <v>0.25</v>
      </c>
      <c r="Q132" s="2">
        <v>0.75</v>
      </c>
      <c r="R132" s="2">
        <f t="shared" ref="R132:R195" si="76">S132+T132</f>
        <v>0</v>
      </c>
      <c r="S132" s="2">
        <v>0</v>
      </c>
      <c r="T132" s="2">
        <v>0</v>
      </c>
      <c r="U132" s="2">
        <v>0</v>
      </c>
      <c r="V132" s="2">
        <v>0</v>
      </c>
      <c r="W132" s="2">
        <v>0</v>
      </c>
      <c r="X132" s="2">
        <f t="shared" ref="X132:X195" si="77">Y132</f>
        <v>0.66666666666666663</v>
      </c>
      <c r="Y132" s="2">
        <f t="shared" ref="Y132:Y195" si="78">AVERAGE(Z132,AC132,AF132)</f>
        <v>0.66666666666666663</v>
      </c>
      <c r="Z132" s="2">
        <f t="shared" ref="Z132:Z195" si="79">AA132+AB132</f>
        <v>0</v>
      </c>
      <c r="AA132" s="2">
        <v>0</v>
      </c>
      <c r="AB132" s="2">
        <v>0</v>
      </c>
      <c r="AC132" s="2">
        <f t="shared" ref="AC132:AC195" si="80">AD132+AE132</f>
        <v>1</v>
      </c>
      <c r="AD132" s="2">
        <v>0.5</v>
      </c>
      <c r="AE132" s="2">
        <v>0.5</v>
      </c>
      <c r="AF132" s="2">
        <f t="shared" ref="AF132:AF195" si="81">AG132+AH132</f>
        <v>1</v>
      </c>
      <c r="AG132" s="2">
        <v>0.5</v>
      </c>
      <c r="AH132" s="2">
        <v>0.5</v>
      </c>
      <c r="AI132" s="2">
        <f t="shared" ref="AI132:AI195" si="82">AVERAGE(AJ132,AP132)</f>
        <v>0</v>
      </c>
      <c r="AJ132" s="2">
        <f t="shared" ref="AJ132:AJ195" si="83">AK132</f>
        <v>0</v>
      </c>
      <c r="AK132" s="2">
        <f t="shared" ref="AK132:AK195" si="84">AVERAGE(AL132,AO132)</f>
        <v>0</v>
      </c>
      <c r="AL132" s="2">
        <f t="shared" ref="AL132:AL195" si="85">AM132+AN132</f>
        <v>0</v>
      </c>
      <c r="AM132" s="2">
        <v>0</v>
      </c>
      <c r="AN132" s="2">
        <v>0</v>
      </c>
      <c r="AO132" s="2">
        <v>0</v>
      </c>
      <c r="AP132" s="2">
        <f t="shared" ref="AP132:AP195" si="86">AQ132</f>
        <v>0</v>
      </c>
      <c r="AQ132" s="2">
        <f t="shared" ref="AQ132:AQ195" si="87">AVERAGE(AR132:AU132)</f>
        <v>0</v>
      </c>
      <c r="AR132" s="2">
        <v>0</v>
      </c>
      <c r="AS132" s="2">
        <v>0</v>
      </c>
      <c r="AT132" s="2">
        <v>0</v>
      </c>
      <c r="AU132" s="2">
        <v>0</v>
      </c>
      <c r="AV132" s="2">
        <f t="shared" ref="AV132:AV195" si="88">AVERAGE(AW132,BB132)</f>
        <v>0.66666666666666663</v>
      </c>
      <c r="AW132" s="2">
        <f t="shared" ref="AW132:AW195" si="89">AX132</f>
        <v>0.66666666666666663</v>
      </c>
      <c r="AX132" s="2">
        <f t="shared" ref="AX132:AX195" si="90">AVERAGE(AY132:BA132)</f>
        <v>0.66666666666666663</v>
      </c>
      <c r="AY132" s="2">
        <v>1</v>
      </c>
      <c r="AZ132" s="2">
        <v>1</v>
      </c>
      <c r="BA132" s="2">
        <v>0</v>
      </c>
      <c r="BB132" s="2">
        <f t="shared" ref="BB132:BB195" si="91">BC132</f>
        <v>0.66666666666666663</v>
      </c>
      <c r="BC132" s="2">
        <f t="shared" ref="BC132:BC195" si="92">AVERAGE(BD132:BF132)</f>
        <v>0.66666666666666663</v>
      </c>
      <c r="BD132" s="2">
        <v>0</v>
      </c>
      <c r="BE132" s="2">
        <v>1</v>
      </c>
      <c r="BF132" s="2">
        <v>1</v>
      </c>
      <c r="BG132" s="2">
        <f t="shared" ref="BG132:BG195" si="93">AVERAGE(BH132,BW132)</f>
        <v>0.47916666666666663</v>
      </c>
      <c r="BH132" s="2">
        <f t="shared" ref="BH132:BH195" si="94">AVERAGE(BI132,BP132)</f>
        <v>0.33333333333333331</v>
      </c>
      <c r="BI132" s="2">
        <f t="shared" ref="BI132:BI195" si="95">AVERAGE(BJ132:BO132)</f>
        <v>0.5</v>
      </c>
      <c r="BJ132" s="2">
        <v>0</v>
      </c>
      <c r="BK132" s="2">
        <v>1</v>
      </c>
      <c r="BL132" s="2">
        <v>1</v>
      </c>
      <c r="BM132" s="2">
        <v>0</v>
      </c>
      <c r="BN132" s="2">
        <v>0</v>
      </c>
      <c r="BO132" s="2">
        <v>1</v>
      </c>
      <c r="BP132" s="2">
        <f t="shared" ref="BP132:BP195" si="96">AVERAGE(BQ132:BV132)</f>
        <v>0.16666666666666666</v>
      </c>
      <c r="BQ132" s="2">
        <v>0</v>
      </c>
      <c r="BR132" s="2">
        <v>0</v>
      </c>
      <c r="BS132" s="2">
        <v>0</v>
      </c>
      <c r="BT132" s="2">
        <v>1</v>
      </c>
      <c r="BU132" s="2">
        <v>0</v>
      </c>
      <c r="BV132" s="2">
        <v>0</v>
      </c>
      <c r="BW132" s="2">
        <f t="shared" ref="BW132:BW195" si="97">AVERAGE(BX132,CC132)</f>
        <v>0.625</v>
      </c>
      <c r="BX132" s="2">
        <f t="shared" ref="BX132:BX195" si="98">AVERAGE(BY132:CB132)</f>
        <v>1</v>
      </c>
      <c r="BY132" s="2">
        <v>1</v>
      </c>
      <c r="BZ132" s="2">
        <v>1</v>
      </c>
      <c r="CA132" s="2">
        <v>1</v>
      </c>
      <c r="CB132" s="2">
        <v>1</v>
      </c>
      <c r="CC132" s="2">
        <f t="shared" ref="CC132:CC195" si="99">AVERAGE(CD132,CG132,CJ132,CK132)</f>
        <v>0.25</v>
      </c>
      <c r="CD132" s="2">
        <f t="shared" ref="CD132:CD195" si="100">SUM(CE132:CF132)</f>
        <v>0</v>
      </c>
      <c r="CE132" s="2">
        <v>0</v>
      </c>
      <c r="CF132" s="2">
        <v>0</v>
      </c>
      <c r="CG132" s="2">
        <f t="shared" ref="CG132:CG195" si="101">SUM(CH132:CI132)</f>
        <v>0</v>
      </c>
      <c r="CH132" s="2">
        <v>0</v>
      </c>
      <c r="CI132" s="2">
        <v>0</v>
      </c>
      <c r="CJ132" s="2">
        <v>0</v>
      </c>
      <c r="CK132" s="2">
        <v>1</v>
      </c>
    </row>
    <row r="133" spans="1:89" x14ac:dyDescent="0.2">
      <c r="A133" s="1">
        <v>163</v>
      </c>
      <c r="B133" s="1" t="s">
        <v>386</v>
      </c>
      <c r="C133" s="1" t="s">
        <v>387</v>
      </c>
      <c r="D133" s="1" t="s">
        <v>189</v>
      </c>
      <c r="E133" s="1" t="s">
        <v>297</v>
      </c>
      <c r="F133" s="1" t="s">
        <v>297</v>
      </c>
      <c r="G133" s="2">
        <f t="shared" si="69"/>
        <v>0.42261904761904762</v>
      </c>
      <c r="H133" s="2">
        <f t="shared" si="70"/>
        <v>0.32440476190476192</v>
      </c>
      <c r="I133" s="2">
        <f t="shared" si="71"/>
        <v>0.52083333333333326</v>
      </c>
      <c r="J133" s="2">
        <f t="shared" si="72"/>
        <v>0.69047619047619047</v>
      </c>
      <c r="K133" s="2">
        <f t="shared" si="73"/>
        <v>0.7142857142857143</v>
      </c>
      <c r="L133" s="2">
        <f t="shared" si="74"/>
        <v>0.7142857142857143</v>
      </c>
      <c r="M133" s="2">
        <v>1</v>
      </c>
      <c r="N133" s="2">
        <v>0</v>
      </c>
      <c r="O133" s="2">
        <f t="shared" si="75"/>
        <v>1</v>
      </c>
      <c r="P133" s="2">
        <v>0.25</v>
      </c>
      <c r="Q133" s="2">
        <v>0.75</v>
      </c>
      <c r="R133" s="2">
        <f t="shared" si="76"/>
        <v>0</v>
      </c>
      <c r="S133" s="2">
        <v>0</v>
      </c>
      <c r="T133" s="2">
        <v>0</v>
      </c>
      <c r="U133" s="2">
        <v>1</v>
      </c>
      <c r="V133" s="2">
        <v>1</v>
      </c>
      <c r="W133" s="2">
        <v>1</v>
      </c>
      <c r="X133" s="2">
        <f t="shared" si="77"/>
        <v>0.66666666666666663</v>
      </c>
      <c r="Y133" s="2">
        <f t="shared" si="78"/>
        <v>0.66666666666666663</v>
      </c>
      <c r="Z133" s="2">
        <f t="shared" si="79"/>
        <v>0</v>
      </c>
      <c r="AA133" s="2">
        <v>0</v>
      </c>
      <c r="AB133" s="2">
        <v>0</v>
      </c>
      <c r="AC133" s="2">
        <f t="shared" si="80"/>
        <v>1</v>
      </c>
      <c r="AD133" s="2">
        <v>0.5</v>
      </c>
      <c r="AE133" s="2">
        <v>0.5</v>
      </c>
      <c r="AF133" s="2">
        <f t="shared" si="81"/>
        <v>1</v>
      </c>
      <c r="AG133" s="2">
        <v>0.5</v>
      </c>
      <c r="AH133" s="2">
        <v>0.5</v>
      </c>
      <c r="AI133" s="2">
        <f t="shared" si="82"/>
        <v>0.125</v>
      </c>
      <c r="AJ133" s="2">
        <f t="shared" si="83"/>
        <v>0</v>
      </c>
      <c r="AK133" s="2">
        <f t="shared" si="84"/>
        <v>0</v>
      </c>
      <c r="AL133" s="2">
        <f t="shared" si="85"/>
        <v>0</v>
      </c>
      <c r="AM133" s="2">
        <v>0</v>
      </c>
      <c r="AN133" s="2">
        <v>0</v>
      </c>
      <c r="AO133" s="2">
        <v>0</v>
      </c>
      <c r="AP133" s="2">
        <f t="shared" si="86"/>
        <v>0.25</v>
      </c>
      <c r="AQ133" s="2">
        <f t="shared" si="87"/>
        <v>0.25</v>
      </c>
      <c r="AR133" s="2">
        <v>0</v>
      </c>
      <c r="AS133" s="2">
        <v>0</v>
      </c>
      <c r="AT133" s="2">
        <v>1</v>
      </c>
      <c r="AU133" s="2">
        <v>0</v>
      </c>
      <c r="AV133" s="2">
        <f t="shared" si="88"/>
        <v>0.33333333333333331</v>
      </c>
      <c r="AW133" s="2">
        <f t="shared" si="89"/>
        <v>0</v>
      </c>
      <c r="AX133" s="2">
        <f t="shared" si="90"/>
        <v>0</v>
      </c>
      <c r="AY133" s="2">
        <v>0</v>
      </c>
      <c r="AZ133" s="2">
        <v>0</v>
      </c>
      <c r="BA133" s="2">
        <v>0</v>
      </c>
      <c r="BB133" s="2">
        <f t="shared" si="91"/>
        <v>0.66666666666666663</v>
      </c>
      <c r="BC133" s="2">
        <f t="shared" si="92"/>
        <v>0.66666666666666663</v>
      </c>
      <c r="BD133" s="2">
        <v>1</v>
      </c>
      <c r="BE133" s="2">
        <v>0</v>
      </c>
      <c r="BF133" s="2">
        <v>1</v>
      </c>
      <c r="BG133" s="2">
        <f t="shared" si="93"/>
        <v>0.54166666666666674</v>
      </c>
      <c r="BH133" s="2">
        <f t="shared" si="94"/>
        <v>0.58333333333333337</v>
      </c>
      <c r="BI133" s="2">
        <f t="shared" si="95"/>
        <v>0.83333333333333337</v>
      </c>
      <c r="BJ133" s="2">
        <v>1</v>
      </c>
      <c r="BK133" s="2">
        <v>1</v>
      </c>
      <c r="BL133" s="2">
        <v>1</v>
      </c>
      <c r="BM133" s="2">
        <v>1</v>
      </c>
      <c r="BN133" s="2">
        <v>0</v>
      </c>
      <c r="BO133" s="2">
        <v>1</v>
      </c>
      <c r="BP133" s="2">
        <f t="shared" si="96"/>
        <v>0.33333333333333331</v>
      </c>
      <c r="BQ133" s="2">
        <v>1</v>
      </c>
      <c r="BR133" s="2">
        <v>0</v>
      </c>
      <c r="BS133" s="2">
        <v>0</v>
      </c>
      <c r="BT133" s="2">
        <v>0</v>
      </c>
      <c r="BU133" s="2">
        <v>0</v>
      </c>
      <c r="BV133" s="2">
        <v>1</v>
      </c>
      <c r="BW133" s="2">
        <f t="shared" si="97"/>
        <v>0.5</v>
      </c>
      <c r="BX133" s="2">
        <f t="shared" si="98"/>
        <v>0.5</v>
      </c>
      <c r="BY133" s="2">
        <v>1</v>
      </c>
      <c r="BZ133" s="2">
        <v>1</v>
      </c>
      <c r="CA133" s="2">
        <v>0</v>
      </c>
      <c r="CB133" s="2">
        <v>0</v>
      </c>
      <c r="CC133" s="2">
        <f t="shared" si="99"/>
        <v>0.5</v>
      </c>
      <c r="CD133" s="2">
        <f t="shared" si="100"/>
        <v>0</v>
      </c>
      <c r="CE133" s="2">
        <v>0</v>
      </c>
      <c r="CF133" s="2">
        <v>0</v>
      </c>
      <c r="CG133" s="2">
        <f t="shared" si="101"/>
        <v>0</v>
      </c>
      <c r="CH133" s="2">
        <v>0</v>
      </c>
      <c r="CI133" s="2">
        <v>0</v>
      </c>
      <c r="CJ133" s="2">
        <v>1</v>
      </c>
      <c r="CK133" s="2">
        <v>1</v>
      </c>
    </row>
    <row r="134" spans="1:89" x14ac:dyDescent="0.2">
      <c r="A134" s="1">
        <v>91</v>
      </c>
      <c r="B134" s="1" t="s">
        <v>318</v>
      </c>
      <c r="C134" s="1" t="s">
        <v>305</v>
      </c>
      <c r="D134" s="1" t="s">
        <v>217</v>
      </c>
      <c r="E134" s="1" t="s">
        <v>190</v>
      </c>
      <c r="F134" s="1" t="s">
        <v>190</v>
      </c>
      <c r="G134" s="2">
        <f t="shared" si="69"/>
        <v>0.421875</v>
      </c>
      <c r="H134" s="2">
        <f t="shared" si="70"/>
        <v>0.45833333333333331</v>
      </c>
      <c r="I134" s="2">
        <f t="shared" si="71"/>
        <v>0.38541666666666663</v>
      </c>
      <c r="J134" s="2">
        <f t="shared" si="72"/>
        <v>0.70833333333333326</v>
      </c>
      <c r="K134" s="2">
        <f t="shared" si="73"/>
        <v>0.5</v>
      </c>
      <c r="L134" s="2">
        <f t="shared" si="74"/>
        <v>0.5</v>
      </c>
      <c r="M134" s="2">
        <v>1</v>
      </c>
      <c r="N134" s="2">
        <v>1</v>
      </c>
      <c r="O134" s="2">
        <f t="shared" si="75"/>
        <v>0.5</v>
      </c>
      <c r="P134" s="2">
        <v>0.25</v>
      </c>
      <c r="Q134" s="2">
        <v>0.25</v>
      </c>
      <c r="R134" s="2">
        <f t="shared" si="76"/>
        <v>0</v>
      </c>
      <c r="S134" s="2">
        <v>0</v>
      </c>
      <c r="T134" s="2">
        <v>0</v>
      </c>
      <c r="U134" s="2">
        <v>0</v>
      </c>
      <c r="V134" s="2">
        <v>0</v>
      </c>
      <c r="W134" s="2">
        <v>1</v>
      </c>
      <c r="X134" s="2">
        <f t="shared" si="77"/>
        <v>0.91666666666666663</v>
      </c>
      <c r="Y134" s="2">
        <f t="shared" si="78"/>
        <v>0.91666666666666663</v>
      </c>
      <c r="Z134" s="2">
        <f t="shared" si="79"/>
        <v>0.75</v>
      </c>
      <c r="AA134" s="2">
        <v>0.25</v>
      </c>
      <c r="AB134" s="2">
        <v>0.5</v>
      </c>
      <c r="AC134" s="2">
        <f t="shared" si="80"/>
        <v>1</v>
      </c>
      <c r="AD134" s="2">
        <v>0.5</v>
      </c>
      <c r="AE134" s="2">
        <v>0.5</v>
      </c>
      <c r="AF134" s="2">
        <f t="shared" si="81"/>
        <v>1</v>
      </c>
      <c r="AG134" s="2">
        <v>0.5</v>
      </c>
      <c r="AH134" s="2">
        <v>0.5</v>
      </c>
      <c r="AI134" s="2">
        <f t="shared" si="82"/>
        <v>0.625</v>
      </c>
      <c r="AJ134" s="2">
        <f t="shared" si="83"/>
        <v>1</v>
      </c>
      <c r="AK134" s="2">
        <f t="shared" si="84"/>
        <v>1</v>
      </c>
      <c r="AL134" s="2">
        <f t="shared" si="85"/>
        <v>1</v>
      </c>
      <c r="AM134" s="2">
        <v>0.5</v>
      </c>
      <c r="AN134" s="2">
        <v>0.5</v>
      </c>
      <c r="AO134" s="2">
        <v>1</v>
      </c>
      <c r="AP134" s="2">
        <f t="shared" si="86"/>
        <v>0.25</v>
      </c>
      <c r="AQ134" s="2">
        <f t="shared" si="87"/>
        <v>0.25</v>
      </c>
      <c r="AR134" s="2">
        <v>0</v>
      </c>
      <c r="AS134" s="2">
        <v>0</v>
      </c>
      <c r="AT134" s="2">
        <v>1</v>
      </c>
      <c r="AU134" s="2">
        <v>0</v>
      </c>
      <c r="AV134" s="2">
        <f t="shared" si="88"/>
        <v>0</v>
      </c>
      <c r="AW134" s="2">
        <f t="shared" si="89"/>
        <v>0</v>
      </c>
      <c r="AX134" s="2">
        <f t="shared" si="90"/>
        <v>0</v>
      </c>
      <c r="AY134" s="2">
        <v>0</v>
      </c>
      <c r="AZ134" s="2">
        <v>0</v>
      </c>
      <c r="BA134" s="2">
        <v>0</v>
      </c>
      <c r="BB134" s="2">
        <f t="shared" si="91"/>
        <v>0</v>
      </c>
      <c r="BC134" s="2">
        <f t="shared" si="92"/>
        <v>0</v>
      </c>
      <c r="BD134" s="2">
        <v>0</v>
      </c>
      <c r="BE134" s="2">
        <v>0</v>
      </c>
      <c r="BF134" s="2">
        <v>0</v>
      </c>
      <c r="BG134" s="2">
        <f t="shared" si="93"/>
        <v>0.35416666666666663</v>
      </c>
      <c r="BH134" s="2">
        <f t="shared" si="94"/>
        <v>0.33333333333333331</v>
      </c>
      <c r="BI134" s="2">
        <f t="shared" si="95"/>
        <v>0.5</v>
      </c>
      <c r="BJ134" s="2">
        <v>0</v>
      </c>
      <c r="BK134" s="2">
        <v>1</v>
      </c>
      <c r="BL134" s="2">
        <v>1</v>
      </c>
      <c r="BM134" s="2">
        <v>0</v>
      </c>
      <c r="BN134" s="2">
        <v>0</v>
      </c>
      <c r="BO134" s="2">
        <v>1</v>
      </c>
      <c r="BP134" s="2">
        <f t="shared" si="96"/>
        <v>0.16666666666666666</v>
      </c>
      <c r="BQ134" s="2">
        <v>0</v>
      </c>
      <c r="BR134" s="2">
        <v>0</v>
      </c>
      <c r="BS134" s="2">
        <v>1</v>
      </c>
      <c r="BT134" s="2">
        <v>0</v>
      </c>
      <c r="BU134" s="2">
        <v>0</v>
      </c>
      <c r="BV134" s="2">
        <v>0</v>
      </c>
      <c r="BW134" s="2">
        <f t="shared" si="97"/>
        <v>0.375</v>
      </c>
      <c r="BX134" s="2">
        <f t="shared" si="98"/>
        <v>0.5</v>
      </c>
      <c r="BY134" s="2">
        <v>1</v>
      </c>
      <c r="BZ134" s="2">
        <v>1</v>
      </c>
      <c r="CA134" s="2">
        <v>0</v>
      </c>
      <c r="CB134" s="2">
        <v>0</v>
      </c>
      <c r="CC134" s="2">
        <f t="shared" si="99"/>
        <v>0.25</v>
      </c>
      <c r="CD134" s="2">
        <f t="shared" si="100"/>
        <v>0</v>
      </c>
      <c r="CE134" s="2">
        <v>0</v>
      </c>
      <c r="CF134" s="2">
        <v>0</v>
      </c>
      <c r="CG134" s="2">
        <f t="shared" si="101"/>
        <v>1</v>
      </c>
      <c r="CH134" s="2">
        <v>0.5</v>
      </c>
      <c r="CI134" s="2">
        <v>0.5</v>
      </c>
      <c r="CJ134" s="2">
        <v>0</v>
      </c>
      <c r="CK134" s="2">
        <v>0</v>
      </c>
    </row>
    <row r="135" spans="1:89" x14ac:dyDescent="0.2">
      <c r="A135" s="1">
        <v>55</v>
      </c>
      <c r="B135" s="1" t="s">
        <v>280</v>
      </c>
      <c r="C135" s="1" t="s">
        <v>260</v>
      </c>
      <c r="D135" s="1" t="s">
        <v>225</v>
      </c>
      <c r="E135" s="1" t="s">
        <v>190</v>
      </c>
      <c r="F135" s="1" t="s">
        <v>190</v>
      </c>
      <c r="G135" s="2">
        <f t="shared" si="69"/>
        <v>0.42150297619047616</v>
      </c>
      <c r="H135" s="2">
        <f t="shared" si="70"/>
        <v>0.36904761904761901</v>
      </c>
      <c r="I135" s="2">
        <f t="shared" si="71"/>
        <v>0.47395833333333331</v>
      </c>
      <c r="J135" s="2">
        <f t="shared" si="72"/>
        <v>0.5714285714285714</v>
      </c>
      <c r="K135" s="2">
        <f t="shared" si="73"/>
        <v>0.39285714285714285</v>
      </c>
      <c r="L135" s="2">
        <f t="shared" si="74"/>
        <v>0.39285714285714285</v>
      </c>
      <c r="M135" s="2">
        <v>1</v>
      </c>
      <c r="N135" s="2">
        <v>1</v>
      </c>
      <c r="O135" s="2">
        <f t="shared" si="75"/>
        <v>0</v>
      </c>
      <c r="P135" s="2">
        <v>0</v>
      </c>
      <c r="Q135" s="2">
        <v>0</v>
      </c>
      <c r="R135" s="2">
        <f t="shared" si="76"/>
        <v>0.75</v>
      </c>
      <c r="S135" s="2">
        <v>0.25</v>
      </c>
      <c r="T135" s="2">
        <v>0.5</v>
      </c>
      <c r="U135" s="2">
        <v>0</v>
      </c>
      <c r="V135" s="2">
        <v>0</v>
      </c>
      <c r="W135" s="2">
        <v>0</v>
      </c>
      <c r="X135" s="2">
        <f t="shared" si="77"/>
        <v>0.75</v>
      </c>
      <c r="Y135" s="2">
        <f t="shared" si="78"/>
        <v>0.75</v>
      </c>
      <c r="Z135" s="2">
        <f t="shared" si="79"/>
        <v>0.75</v>
      </c>
      <c r="AA135" s="2">
        <v>0.25</v>
      </c>
      <c r="AB135" s="2">
        <v>0.5</v>
      </c>
      <c r="AC135" s="2">
        <f t="shared" si="80"/>
        <v>1</v>
      </c>
      <c r="AD135" s="2">
        <v>0.5</v>
      </c>
      <c r="AE135" s="2">
        <v>0.5</v>
      </c>
      <c r="AF135" s="2">
        <f t="shared" si="81"/>
        <v>0.5</v>
      </c>
      <c r="AG135" s="2">
        <v>0.5</v>
      </c>
      <c r="AH135" s="2">
        <v>0</v>
      </c>
      <c r="AI135" s="2">
        <f t="shared" si="82"/>
        <v>0.375</v>
      </c>
      <c r="AJ135" s="2">
        <f t="shared" si="83"/>
        <v>0.5</v>
      </c>
      <c r="AK135" s="2">
        <f t="shared" si="84"/>
        <v>0.5</v>
      </c>
      <c r="AL135" s="2">
        <f t="shared" si="85"/>
        <v>1</v>
      </c>
      <c r="AM135" s="2">
        <v>0.5</v>
      </c>
      <c r="AN135" s="2">
        <v>0.5</v>
      </c>
      <c r="AO135" s="2">
        <v>0</v>
      </c>
      <c r="AP135" s="2">
        <f t="shared" si="86"/>
        <v>0.25</v>
      </c>
      <c r="AQ135" s="2">
        <f t="shared" si="87"/>
        <v>0.25</v>
      </c>
      <c r="AR135" s="2">
        <v>0</v>
      </c>
      <c r="AS135" s="2">
        <v>0</v>
      </c>
      <c r="AT135" s="2">
        <v>1</v>
      </c>
      <c r="AU135" s="2">
        <v>0</v>
      </c>
      <c r="AV135" s="2">
        <f t="shared" si="88"/>
        <v>0.16666666666666666</v>
      </c>
      <c r="AW135" s="2">
        <f t="shared" si="89"/>
        <v>0</v>
      </c>
      <c r="AX135" s="2">
        <f t="shared" si="90"/>
        <v>0</v>
      </c>
      <c r="AY135" s="2">
        <v>0</v>
      </c>
      <c r="AZ135" s="2">
        <v>0</v>
      </c>
      <c r="BA135" s="2">
        <v>0</v>
      </c>
      <c r="BB135" s="2">
        <f t="shared" si="91"/>
        <v>0.33333333333333331</v>
      </c>
      <c r="BC135" s="2">
        <f t="shared" si="92"/>
        <v>0.33333333333333331</v>
      </c>
      <c r="BD135" s="2">
        <v>0</v>
      </c>
      <c r="BE135" s="2">
        <v>0</v>
      </c>
      <c r="BF135" s="2">
        <v>1</v>
      </c>
      <c r="BG135" s="2">
        <f t="shared" si="93"/>
        <v>0.57291666666666663</v>
      </c>
      <c r="BH135" s="2">
        <f t="shared" si="94"/>
        <v>0.58333333333333326</v>
      </c>
      <c r="BI135" s="2">
        <f t="shared" si="95"/>
        <v>0.66666666666666663</v>
      </c>
      <c r="BJ135" s="2">
        <v>1</v>
      </c>
      <c r="BK135" s="2">
        <v>1</v>
      </c>
      <c r="BL135" s="2">
        <v>1</v>
      </c>
      <c r="BM135" s="2">
        <v>1</v>
      </c>
      <c r="BN135" s="2">
        <v>0</v>
      </c>
      <c r="BO135" s="2">
        <v>0</v>
      </c>
      <c r="BP135" s="2">
        <f t="shared" si="96"/>
        <v>0.5</v>
      </c>
      <c r="BQ135" s="2">
        <v>1</v>
      </c>
      <c r="BR135" s="2">
        <v>1</v>
      </c>
      <c r="BS135" s="2">
        <v>0</v>
      </c>
      <c r="BT135" s="2">
        <v>1</v>
      </c>
      <c r="BU135" s="2">
        <v>0</v>
      </c>
      <c r="BV135" s="2">
        <v>0</v>
      </c>
      <c r="BW135" s="2">
        <f t="shared" si="97"/>
        <v>0.5625</v>
      </c>
      <c r="BX135" s="2">
        <f t="shared" si="98"/>
        <v>0.75</v>
      </c>
      <c r="BY135" s="2">
        <v>1</v>
      </c>
      <c r="BZ135" s="2">
        <v>1</v>
      </c>
      <c r="CA135" s="2">
        <v>0</v>
      </c>
      <c r="CB135" s="2">
        <v>1</v>
      </c>
      <c r="CC135" s="2">
        <f t="shared" si="99"/>
        <v>0.375</v>
      </c>
      <c r="CD135" s="2">
        <f t="shared" si="100"/>
        <v>0</v>
      </c>
      <c r="CE135" s="2">
        <v>0</v>
      </c>
      <c r="CF135" s="2">
        <v>0</v>
      </c>
      <c r="CG135" s="2">
        <f t="shared" si="101"/>
        <v>0.5</v>
      </c>
      <c r="CH135" s="2">
        <v>0.5</v>
      </c>
      <c r="CI135" s="2">
        <v>0</v>
      </c>
      <c r="CJ135" s="2">
        <v>0</v>
      </c>
      <c r="CK135" s="2">
        <v>1</v>
      </c>
    </row>
    <row r="136" spans="1:89" x14ac:dyDescent="0.2">
      <c r="A136" s="1">
        <v>171</v>
      </c>
      <c r="B136" s="1" t="s">
        <v>393</v>
      </c>
      <c r="C136" s="1" t="s">
        <v>387</v>
      </c>
      <c r="D136" s="1" t="s">
        <v>225</v>
      </c>
      <c r="E136" s="1" t="s">
        <v>297</v>
      </c>
      <c r="F136" s="1" t="s">
        <v>297</v>
      </c>
      <c r="G136" s="2">
        <f t="shared" si="69"/>
        <v>0.42038690476190477</v>
      </c>
      <c r="H136" s="2">
        <f t="shared" si="70"/>
        <v>0.35119047619047616</v>
      </c>
      <c r="I136" s="2">
        <f t="shared" si="71"/>
        <v>0.48958333333333331</v>
      </c>
      <c r="J136" s="2">
        <f t="shared" si="72"/>
        <v>0.7857142857142857</v>
      </c>
      <c r="K136" s="2">
        <f t="shared" si="73"/>
        <v>0.5714285714285714</v>
      </c>
      <c r="L136" s="2">
        <f t="shared" si="74"/>
        <v>0.5714285714285714</v>
      </c>
      <c r="M136" s="2">
        <v>1</v>
      </c>
      <c r="N136" s="2">
        <v>0</v>
      </c>
      <c r="O136" s="2">
        <f t="shared" si="75"/>
        <v>1</v>
      </c>
      <c r="P136" s="2">
        <v>0.25</v>
      </c>
      <c r="Q136" s="2">
        <v>0.75</v>
      </c>
      <c r="R136" s="2">
        <f t="shared" si="76"/>
        <v>1</v>
      </c>
      <c r="S136" s="2">
        <v>0.25</v>
      </c>
      <c r="T136" s="2">
        <v>0.75</v>
      </c>
      <c r="U136" s="2">
        <v>0</v>
      </c>
      <c r="V136" s="2">
        <v>0</v>
      </c>
      <c r="W136" s="2">
        <v>1</v>
      </c>
      <c r="X136" s="2">
        <f t="shared" si="77"/>
        <v>1</v>
      </c>
      <c r="Y136" s="2">
        <f t="shared" si="78"/>
        <v>1</v>
      </c>
      <c r="Z136" s="2">
        <f t="shared" si="79"/>
        <v>1</v>
      </c>
      <c r="AA136" s="2">
        <v>0.25</v>
      </c>
      <c r="AB136" s="2">
        <v>0.75</v>
      </c>
      <c r="AC136" s="2">
        <f t="shared" si="80"/>
        <v>1</v>
      </c>
      <c r="AD136" s="2">
        <v>0.5</v>
      </c>
      <c r="AE136" s="2">
        <v>0.5</v>
      </c>
      <c r="AF136" s="2">
        <f t="shared" si="81"/>
        <v>1</v>
      </c>
      <c r="AG136" s="2">
        <v>0.5</v>
      </c>
      <c r="AH136" s="2">
        <v>0.5</v>
      </c>
      <c r="AI136" s="2">
        <f t="shared" si="82"/>
        <v>0.375</v>
      </c>
      <c r="AJ136" s="2">
        <f t="shared" si="83"/>
        <v>0.5</v>
      </c>
      <c r="AK136" s="2">
        <f t="shared" si="84"/>
        <v>0.5</v>
      </c>
      <c r="AL136" s="2">
        <f t="shared" si="85"/>
        <v>0</v>
      </c>
      <c r="AM136" s="2">
        <v>0</v>
      </c>
      <c r="AN136" s="2">
        <v>0</v>
      </c>
      <c r="AO136" s="2">
        <v>1</v>
      </c>
      <c r="AP136" s="2">
        <f t="shared" si="86"/>
        <v>0.25</v>
      </c>
      <c r="AQ136" s="2">
        <f t="shared" si="87"/>
        <v>0.25</v>
      </c>
      <c r="AR136" s="2">
        <v>0</v>
      </c>
      <c r="AS136" s="2">
        <v>0</v>
      </c>
      <c r="AT136" s="2">
        <v>1</v>
      </c>
      <c r="AU136" s="2">
        <v>0</v>
      </c>
      <c r="AV136" s="2">
        <f t="shared" si="88"/>
        <v>0.16666666666666666</v>
      </c>
      <c r="AW136" s="2">
        <f t="shared" si="89"/>
        <v>0</v>
      </c>
      <c r="AX136" s="2">
        <f t="shared" si="90"/>
        <v>0</v>
      </c>
      <c r="AY136" s="2">
        <v>0</v>
      </c>
      <c r="AZ136" s="2">
        <v>0</v>
      </c>
      <c r="BA136" s="2">
        <v>0</v>
      </c>
      <c r="BB136" s="2">
        <f t="shared" si="91"/>
        <v>0.33333333333333331</v>
      </c>
      <c r="BC136" s="2">
        <f t="shared" si="92"/>
        <v>0.33333333333333331</v>
      </c>
      <c r="BD136" s="2">
        <v>1</v>
      </c>
      <c r="BE136" s="2">
        <v>0</v>
      </c>
      <c r="BF136" s="2">
        <v>0</v>
      </c>
      <c r="BG136" s="2">
        <f t="shared" si="93"/>
        <v>0.35416666666666663</v>
      </c>
      <c r="BH136" s="2">
        <f t="shared" si="94"/>
        <v>0.33333333333333331</v>
      </c>
      <c r="BI136" s="2">
        <f t="shared" si="95"/>
        <v>0.5</v>
      </c>
      <c r="BJ136" s="2">
        <v>0</v>
      </c>
      <c r="BK136" s="2">
        <v>1</v>
      </c>
      <c r="BL136" s="2">
        <v>1</v>
      </c>
      <c r="BM136" s="2">
        <v>0</v>
      </c>
      <c r="BN136" s="2">
        <v>0</v>
      </c>
      <c r="BO136" s="2">
        <v>1</v>
      </c>
      <c r="BP136" s="2">
        <f t="shared" si="96"/>
        <v>0.16666666666666666</v>
      </c>
      <c r="BQ136" s="2">
        <v>0</v>
      </c>
      <c r="BR136" s="2">
        <v>0</v>
      </c>
      <c r="BS136" s="2">
        <v>0</v>
      </c>
      <c r="BT136" s="2">
        <v>0</v>
      </c>
      <c r="BU136" s="2">
        <v>0</v>
      </c>
      <c r="BV136" s="2">
        <v>1</v>
      </c>
      <c r="BW136" s="2">
        <f t="shared" si="97"/>
        <v>0.375</v>
      </c>
      <c r="BX136" s="2">
        <f t="shared" si="98"/>
        <v>0.75</v>
      </c>
      <c r="BY136" s="2">
        <v>1</v>
      </c>
      <c r="BZ136" s="2">
        <v>1</v>
      </c>
      <c r="CA136" s="2">
        <v>1</v>
      </c>
      <c r="CB136" s="2">
        <v>0</v>
      </c>
      <c r="CC136" s="2">
        <f t="shared" si="99"/>
        <v>0</v>
      </c>
      <c r="CD136" s="2">
        <f t="shared" si="100"/>
        <v>0</v>
      </c>
      <c r="CE136" s="2">
        <v>0</v>
      </c>
      <c r="CF136" s="2">
        <v>0</v>
      </c>
      <c r="CG136" s="2">
        <f t="shared" si="101"/>
        <v>0</v>
      </c>
      <c r="CH136" s="2">
        <v>0</v>
      </c>
      <c r="CI136" s="2">
        <v>0</v>
      </c>
      <c r="CJ136" s="2">
        <v>0</v>
      </c>
      <c r="CK136" s="2">
        <v>0</v>
      </c>
    </row>
    <row r="137" spans="1:89" x14ac:dyDescent="0.2">
      <c r="A137" s="1">
        <v>155</v>
      </c>
      <c r="B137" s="1" t="s">
        <v>360</v>
      </c>
      <c r="C137" s="1" t="s">
        <v>349</v>
      </c>
      <c r="D137" s="1" t="s">
        <v>245</v>
      </c>
      <c r="E137" s="1" t="s">
        <v>190</v>
      </c>
      <c r="F137" s="1" t="s">
        <v>190</v>
      </c>
      <c r="G137" s="2">
        <f t="shared" si="69"/>
        <v>0.41815476190476192</v>
      </c>
      <c r="H137" s="2">
        <f t="shared" si="70"/>
        <v>0.16964285714285715</v>
      </c>
      <c r="I137" s="2">
        <f t="shared" si="71"/>
        <v>0.66666666666666663</v>
      </c>
      <c r="J137" s="2">
        <f t="shared" si="72"/>
        <v>0.7142857142857143</v>
      </c>
      <c r="K137" s="2">
        <f t="shared" si="73"/>
        <v>0.42857142857142855</v>
      </c>
      <c r="L137" s="2">
        <f t="shared" si="74"/>
        <v>0.42857142857142855</v>
      </c>
      <c r="M137" s="2">
        <v>1</v>
      </c>
      <c r="N137" s="2">
        <v>0</v>
      </c>
      <c r="O137" s="2">
        <f t="shared" si="75"/>
        <v>0</v>
      </c>
      <c r="P137" s="2">
        <v>0</v>
      </c>
      <c r="Q137" s="2">
        <v>0</v>
      </c>
      <c r="R137" s="2">
        <f t="shared" si="76"/>
        <v>1</v>
      </c>
      <c r="S137" s="2">
        <v>0.25</v>
      </c>
      <c r="T137" s="2">
        <v>0.75</v>
      </c>
      <c r="U137" s="2">
        <v>0</v>
      </c>
      <c r="V137" s="2">
        <v>0</v>
      </c>
      <c r="W137" s="2">
        <v>1</v>
      </c>
      <c r="X137" s="2">
        <f t="shared" si="77"/>
        <v>1</v>
      </c>
      <c r="Y137" s="2">
        <f t="shared" si="78"/>
        <v>1</v>
      </c>
      <c r="Z137" s="2">
        <f t="shared" si="79"/>
        <v>1</v>
      </c>
      <c r="AA137" s="2">
        <v>0.25</v>
      </c>
      <c r="AB137" s="2">
        <v>0.75</v>
      </c>
      <c r="AC137" s="2">
        <f t="shared" si="80"/>
        <v>1</v>
      </c>
      <c r="AD137" s="2">
        <v>0.5</v>
      </c>
      <c r="AE137" s="2">
        <v>0.5</v>
      </c>
      <c r="AF137" s="2">
        <f t="shared" si="81"/>
        <v>1</v>
      </c>
      <c r="AG137" s="2">
        <v>0.5</v>
      </c>
      <c r="AH137" s="2">
        <v>0.5</v>
      </c>
      <c r="AI137" s="2">
        <f t="shared" si="82"/>
        <v>0.25</v>
      </c>
      <c r="AJ137" s="2">
        <f t="shared" si="83"/>
        <v>0</v>
      </c>
      <c r="AK137" s="2">
        <f t="shared" si="84"/>
        <v>0</v>
      </c>
      <c r="AL137" s="2">
        <f t="shared" si="85"/>
        <v>0</v>
      </c>
      <c r="AM137" s="2">
        <v>0</v>
      </c>
      <c r="AN137" s="2">
        <v>0</v>
      </c>
      <c r="AO137" s="2">
        <v>0</v>
      </c>
      <c r="AP137" s="2">
        <f t="shared" si="86"/>
        <v>0.5</v>
      </c>
      <c r="AQ137" s="2">
        <f t="shared" si="87"/>
        <v>0.5</v>
      </c>
      <c r="AR137" s="2">
        <v>1</v>
      </c>
      <c r="AS137" s="2">
        <v>0</v>
      </c>
      <c r="AT137" s="2">
        <v>1</v>
      </c>
      <c r="AU137" s="2">
        <v>0</v>
      </c>
      <c r="AV137" s="2">
        <f t="shared" si="88"/>
        <v>0.33333333333333331</v>
      </c>
      <c r="AW137" s="2">
        <f t="shared" si="89"/>
        <v>0</v>
      </c>
      <c r="AX137" s="2">
        <f t="shared" si="90"/>
        <v>0</v>
      </c>
      <c r="AY137" s="2">
        <v>0</v>
      </c>
      <c r="AZ137" s="2">
        <v>0</v>
      </c>
      <c r="BA137" s="2">
        <v>0</v>
      </c>
      <c r="BB137" s="2">
        <f t="shared" si="91"/>
        <v>0.66666666666666663</v>
      </c>
      <c r="BC137" s="2">
        <f t="shared" si="92"/>
        <v>0.66666666666666663</v>
      </c>
      <c r="BD137" s="2">
        <v>0</v>
      </c>
      <c r="BE137" s="2">
        <v>1</v>
      </c>
      <c r="BF137" s="2">
        <v>1</v>
      </c>
      <c r="BG137" s="2">
        <f t="shared" si="93"/>
        <v>0.375</v>
      </c>
      <c r="BH137" s="2">
        <f t="shared" si="94"/>
        <v>0.25</v>
      </c>
      <c r="BI137" s="2">
        <f t="shared" si="95"/>
        <v>0.33333333333333331</v>
      </c>
      <c r="BJ137" s="2">
        <v>0</v>
      </c>
      <c r="BK137" s="2">
        <v>0</v>
      </c>
      <c r="BL137" s="2">
        <v>0</v>
      </c>
      <c r="BM137" s="2">
        <v>0</v>
      </c>
      <c r="BN137" s="2">
        <v>1</v>
      </c>
      <c r="BO137" s="2">
        <v>1</v>
      </c>
      <c r="BP137" s="2">
        <f t="shared" si="96"/>
        <v>0.16666666666666666</v>
      </c>
      <c r="BQ137" s="2">
        <v>0</v>
      </c>
      <c r="BR137" s="2">
        <v>0</v>
      </c>
      <c r="BS137" s="2">
        <v>0</v>
      </c>
      <c r="BT137" s="2">
        <v>1</v>
      </c>
      <c r="BU137" s="2">
        <v>0</v>
      </c>
      <c r="BV137" s="2">
        <v>0</v>
      </c>
      <c r="BW137" s="2">
        <f t="shared" si="97"/>
        <v>0.5</v>
      </c>
      <c r="BX137" s="2">
        <f t="shared" si="98"/>
        <v>1</v>
      </c>
      <c r="BY137" s="2">
        <v>1</v>
      </c>
      <c r="BZ137" s="2">
        <v>1</v>
      </c>
      <c r="CA137" s="2">
        <v>1</v>
      </c>
      <c r="CB137" s="2">
        <v>1</v>
      </c>
      <c r="CC137" s="2">
        <f t="shared" si="99"/>
        <v>0</v>
      </c>
      <c r="CD137" s="2">
        <f t="shared" si="100"/>
        <v>0</v>
      </c>
      <c r="CE137" s="2">
        <v>0</v>
      </c>
      <c r="CF137" s="2">
        <v>0</v>
      </c>
      <c r="CG137" s="2">
        <f t="shared" si="101"/>
        <v>0</v>
      </c>
      <c r="CH137" s="2">
        <v>0</v>
      </c>
      <c r="CI137" s="2">
        <v>0</v>
      </c>
      <c r="CJ137" s="2">
        <v>0</v>
      </c>
      <c r="CK137" s="2">
        <v>0</v>
      </c>
    </row>
    <row r="138" spans="1:89" x14ac:dyDescent="0.2">
      <c r="A138" s="1">
        <v>20</v>
      </c>
      <c r="B138" s="1" t="s">
        <v>228</v>
      </c>
      <c r="C138" s="1" t="s">
        <v>188</v>
      </c>
      <c r="D138" s="1" t="s">
        <v>229</v>
      </c>
      <c r="E138" s="1" t="s">
        <v>190</v>
      </c>
      <c r="F138" s="1" t="s">
        <v>190</v>
      </c>
      <c r="G138" s="2">
        <f t="shared" si="69"/>
        <v>0.4151785714285714</v>
      </c>
      <c r="H138" s="2">
        <f t="shared" si="70"/>
        <v>0.37202380952380953</v>
      </c>
      <c r="I138" s="2">
        <f t="shared" si="71"/>
        <v>0.45833333333333331</v>
      </c>
      <c r="J138" s="2">
        <f t="shared" si="72"/>
        <v>0.4107142857142857</v>
      </c>
      <c r="K138" s="2">
        <f t="shared" si="73"/>
        <v>0.5714285714285714</v>
      </c>
      <c r="L138" s="2">
        <f t="shared" si="74"/>
        <v>0.5714285714285714</v>
      </c>
      <c r="M138" s="2">
        <v>1</v>
      </c>
      <c r="N138" s="2">
        <v>0</v>
      </c>
      <c r="O138" s="2">
        <f t="shared" si="75"/>
        <v>1</v>
      </c>
      <c r="P138" s="2">
        <v>0.25</v>
      </c>
      <c r="Q138" s="2">
        <v>0.75</v>
      </c>
      <c r="R138" s="2">
        <f t="shared" si="76"/>
        <v>0</v>
      </c>
      <c r="S138" s="2">
        <v>0</v>
      </c>
      <c r="T138" s="2">
        <v>0</v>
      </c>
      <c r="U138" s="2">
        <v>1</v>
      </c>
      <c r="V138" s="2">
        <v>1</v>
      </c>
      <c r="W138" s="2">
        <v>0</v>
      </c>
      <c r="X138" s="2">
        <f t="shared" si="77"/>
        <v>0.25</v>
      </c>
      <c r="Y138" s="2">
        <f t="shared" si="78"/>
        <v>0.25</v>
      </c>
      <c r="Z138" s="2">
        <f t="shared" si="79"/>
        <v>0.75</v>
      </c>
      <c r="AA138" s="2">
        <v>0.25</v>
      </c>
      <c r="AB138" s="2">
        <v>0.5</v>
      </c>
      <c r="AC138" s="2">
        <f t="shared" si="80"/>
        <v>0</v>
      </c>
      <c r="AD138" s="2">
        <v>0</v>
      </c>
      <c r="AE138" s="2">
        <v>0</v>
      </c>
      <c r="AF138" s="2">
        <f t="shared" si="81"/>
        <v>0</v>
      </c>
      <c r="AG138" s="2">
        <v>0</v>
      </c>
      <c r="AH138" s="2">
        <v>0</v>
      </c>
      <c r="AI138" s="2">
        <f t="shared" si="82"/>
        <v>0.625</v>
      </c>
      <c r="AJ138" s="2">
        <f t="shared" si="83"/>
        <v>0.5</v>
      </c>
      <c r="AK138" s="2">
        <f t="shared" si="84"/>
        <v>0.5</v>
      </c>
      <c r="AL138" s="2">
        <f t="shared" si="85"/>
        <v>0</v>
      </c>
      <c r="AM138" s="2">
        <v>0</v>
      </c>
      <c r="AN138" s="2">
        <v>0</v>
      </c>
      <c r="AO138" s="2">
        <v>1</v>
      </c>
      <c r="AP138" s="2">
        <f t="shared" si="86"/>
        <v>0.75</v>
      </c>
      <c r="AQ138" s="2">
        <f t="shared" si="87"/>
        <v>0.75</v>
      </c>
      <c r="AR138" s="2">
        <v>1</v>
      </c>
      <c r="AS138" s="2">
        <v>0</v>
      </c>
      <c r="AT138" s="2">
        <v>1</v>
      </c>
      <c r="AU138" s="2">
        <v>1</v>
      </c>
      <c r="AV138" s="2">
        <f t="shared" si="88"/>
        <v>0.16666666666666666</v>
      </c>
      <c r="AW138" s="2">
        <f t="shared" si="89"/>
        <v>0</v>
      </c>
      <c r="AX138" s="2">
        <f t="shared" si="90"/>
        <v>0</v>
      </c>
      <c r="AY138" s="2">
        <v>0</v>
      </c>
      <c r="AZ138" s="2">
        <v>0</v>
      </c>
      <c r="BA138" s="2">
        <v>0</v>
      </c>
      <c r="BB138" s="2">
        <f t="shared" si="91"/>
        <v>0.33333333333333331</v>
      </c>
      <c r="BC138" s="2">
        <f t="shared" si="92"/>
        <v>0.33333333333333331</v>
      </c>
      <c r="BD138" s="2">
        <v>0</v>
      </c>
      <c r="BE138" s="2">
        <v>0</v>
      </c>
      <c r="BF138" s="2">
        <v>1</v>
      </c>
      <c r="BG138" s="2">
        <f t="shared" si="93"/>
        <v>0.45833333333333331</v>
      </c>
      <c r="BH138" s="2">
        <f t="shared" si="94"/>
        <v>0.41666666666666663</v>
      </c>
      <c r="BI138" s="2">
        <f t="shared" si="95"/>
        <v>0.5</v>
      </c>
      <c r="BJ138" s="2">
        <v>0</v>
      </c>
      <c r="BK138" s="2">
        <v>1</v>
      </c>
      <c r="BL138" s="2">
        <v>1</v>
      </c>
      <c r="BM138" s="2">
        <v>1</v>
      </c>
      <c r="BN138" s="2">
        <v>0</v>
      </c>
      <c r="BO138" s="2">
        <v>0</v>
      </c>
      <c r="BP138" s="2">
        <f t="shared" si="96"/>
        <v>0.33333333333333331</v>
      </c>
      <c r="BQ138" s="2">
        <v>0</v>
      </c>
      <c r="BR138" s="2">
        <v>0</v>
      </c>
      <c r="BS138" s="2">
        <v>1</v>
      </c>
      <c r="BT138" s="2">
        <v>1</v>
      </c>
      <c r="BU138" s="2">
        <v>0</v>
      </c>
      <c r="BV138" s="2">
        <v>0</v>
      </c>
      <c r="BW138" s="2">
        <f t="shared" si="97"/>
        <v>0.5</v>
      </c>
      <c r="BX138" s="2">
        <f t="shared" si="98"/>
        <v>0.5</v>
      </c>
      <c r="BY138" s="2">
        <v>1</v>
      </c>
      <c r="BZ138" s="2">
        <v>1</v>
      </c>
      <c r="CA138" s="2">
        <v>0</v>
      </c>
      <c r="CB138" s="2">
        <v>0</v>
      </c>
      <c r="CC138" s="2">
        <f t="shared" si="99"/>
        <v>0.5</v>
      </c>
      <c r="CD138" s="2">
        <f t="shared" si="100"/>
        <v>1</v>
      </c>
      <c r="CE138" s="2">
        <v>0.5</v>
      </c>
      <c r="CF138" s="2">
        <v>0.5</v>
      </c>
      <c r="CG138" s="2">
        <f t="shared" si="101"/>
        <v>0</v>
      </c>
      <c r="CH138" s="2">
        <v>0</v>
      </c>
      <c r="CI138" s="2">
        <v>0</v>
      </c>
      <c r="CJ138" s="2">
        <v>0</v>
      </c>
      <c r="CK138" s="2">
        <v>1</v>
      </c>
    </row>
    <row r="139" spans="1:89" x14ac:dyDescent="0.2">
      <c r="A139" s="1">
        <v>4</v>
      </c>
      <c r="B139" s="1" t="s">
        <v>196</v>
      </c>
      <c r="C139" s="1" t="s">
        <v>188</v>
      </c>
      <c r="D139" s="1" t="s">
        <v>197</v>
      </c>
      <c r="E139" s="1" t="s">
        <v>190</v>
      </c>
      <c r="F139" s="1" t="s">
        <v>190</v>
      </c>
      <c r="G139" s="2">
        <f t="shared" si="69"/>
        <v>0.4129464285714286</v>
      </c>
      <c r="H139" s="2">
        <f t="shared" si="70"/>
        <v>0.19047619047619047</v>
      </c>
      <c r="I139" s="2">
        <f t="shared" si="71"/>
        <v>0.63541666666666663</v>
      </c>
      <c r="J139" s="2">
        <f t="shared" si="72"/>
        <v>0.4642857142857143</v>
      </c>
      <c r="K139" s="2">
        <f t="shared" si="73"/>
        <v>0.42857142857142855</v>
      </c>
      <c r="L139" s="2">
        <f t="shared" si="74"/>
        <v>0.42857142857142855</v>
      </c>
      <c r="M139" s="2">
        <v>1</v>
      </c>
      <c r="N139" s="2">
        <v>1</v>
      </c>
      <c r="O139" s="2">
        <f t="shared" si="75"/>
        <v>0</v>
      </c>
      <c r="P139" s="2">
        <v>0</v>
      </c>
      <c r="Q139" s="2">
        <v>0</v>
      </c>
      <c r="R139" s="2">
        <f t="shared" si="76"/>
        <v>0</v>
      </c>
      <c r="S139" s="2">
        <v>0</v>
      </c>
      <c r="T139" s="2">
        <v>0</v>
      </c>
      <c r="U139" s="2">
        <v>0</v>
      </c>
      <c r="V139" s="2">
        <v>0</v>
      </c>
      <c r="W139" s="2">
        <v>1</v>
      </c>
      <c r="X139" s="2">
        <f t="shared" si="77"/>
        <v>0.5</v>
      </c>
      <c r="Y139" s="2">
        <f t="shared" si="78"/>
        <v>0.5</v>
      </c>
      <c r="Z139" s="2">
        <f t="shared" si="79"/>
        <v>0</v>
      </c>
      <c r="AA139" s="2">
        <v>0</v>
      </c>
      <c r="AB139" s="2">
        <v>0</v>
      </c>
      <c r="AC139" s="2">
        <f t="shared" si="80"/>
        <v>1</v>
      </c>
      <c r="AD139" s="2">
        <v>0.5</v>
      </c>
      <c r="AE139" s="2">
        <v>0.5</v>
      </c>
      <c r="AF139" s="2">
        <f t="shared" si="81"/>
        <v>0.5</v>
      </c>
      <c r="AG139" s="2">
        <v>0.5</v>
      </c>
      <c r="AH139" s="2">
        <v>0</v>
      </c>
      <c r="AI139" s="2">
        <f t="shared" si="82"/>
        <v>0.5</v>
      </c>
      <c r="AJ139" s="2">
        <f t="shared" si="83"/>
        <v>0</v>
      </c>
      <c r="AK139" s="2">
        <f t="shared" si="84"/>
        <v>0</v>
      </c>
      <c r="AL139" s="2">
        <f t="shared" si="85"/>
        <v>0</v>
      </c>
      <c r="AM139" s="2">
        <v>0</v>
      </c>
      <c r="AN139" s="2">
        <v>0</v>
      </c>
      <c r="AO139" s="2">
        <v>0</v>
      </c>
      <c r="AP139" s="2">
        <f t="shared" si="86"/>
        <v>1</v>
      </c>
      <c r="AQ139" s="2">
        <f t="shared" si="87"/>
        <v>1</v>
      </c>
      <c r="AR139" s="2">
        <v>1</v>
      </c>
      <c r="AS139" s="2">
        <v>1</v>
      </c>
      <c r="AT139" s="2">
        <v>1</v>
      </c>
      <c r="AU139" s="2">
        <v>1</v>
      </c>
      <c r="AV139" s="2">
        <f t="shared" si="88"/>
        <v>0.33333333333333331</v>
      </c>
      <c r="AW139" s="2">
        <f t="shared" si="89"/>
        <v>0</v>
      </c>
      <c r="AX139" s="2">
        <f t="shared" si="90"/>
        <v>0</v>
      </c>
      <c r="AY139" s="2">
        <v>0</v>
      </c>
      <c r="AZ139" s="2">
        <v>0</v>
      </c>
      <c r="BA139" s="2">
        <v>0</v>
      </c>
      <c r="BB139" s="2">
        <f t="shared" si="91"/>
        <v>0.66666666666666663</v>
      </c>
      <c r="BC139" s="2">
        <f t="shared" si="92"/>
        <v>0.66666666666666663</v>
      </c>
      <c r="BD139" s="2">
        <v>1</v>
      </c>
      <c r="BE139" s="2">
        <v>0</v>
      </c>
      <c r="BF139" s="2">
        <v>1</v>
      </c>
      <c r="BG139" s="2">
        <f t="shared" si="93"/>
        <v>0.35416666666666663</v>
      </c>
      <c r="BH139" s="2">
        <f t="shared" si="94"/>
        <v>0.33333333333333331</v>
      </c>
      <c r="BI139" s="2">
        <f t="shared" si="95"/>
        <v>0.5</v>
      </c>
      <c r="BJ139" s="2">
        <v>1</v>
      </c>
      <c r="BK139" s="2">
        <v>1</v>
      </c>
      <c r="BL139" s="2">
        <v>0</v>
      </c>
      <c r="BM139" s="2">
        <v>0</v>
      </c>
      <c r="BN139" s="2">
        <v>0</v>
      </c>
      <c r="BO139" s="2">
        <v>1</v>
      </c>
      <c r="BP139" s="2">
        <f t="shared" si="96"/>
        <v>0.16666666666666666</v>
      </c>
      <c r="BQ139" s="2">
        <v>0</v>
      </c>
      <c r="BR139" s="2">
        <v>0</v>
      </c>
      <c r="BS139" s="2">
        <v>1</v>
      </c>
      <c r="BT139" s="2">
        <v>0</v>
      </c>
      <c r="BU139" s="2">
        <v>0</v>
      </c>
      <c r="BV139" s="2">
        <v>0</v>
      </c>
      <c r="BW139" s="2">
        <f t="shared" si="97"/>
        <v>0.375</v>
      </c>
      <c r="BX139" s="2">
        <f t="shared" si="98"/>
        <v>0.5</v>
      </c>
      <c r="BY139" s="2">
        <v>0</v>
      </c>
      <c r="BZ139" s="2">
        <v>0</v>
      </c>
      <c r="CA139" s="2">
        <v>1</v>
      </c>
      <c r="CB139" s="2">
        <v>1</v>
      </c>
      <c r="CC139" s="2">
        <f t="shared" si="99"/>
        <v>0.25</v>
      </c>
      <c r="CD139" s="2">
        <f t="shared" si="100"/>
        <v>1</v>
      </c>
      <c r="CE139" s="2">
        <v>0.5</v>
      </c>
      <c r="CF139" s="2">
        <v>0.5</v>
      </c>
      <c r="CG139" s="2">
        <f t="shared" si="101"/>
        <v>0</v>
      </c>
      <c r="CH139" s="2">
        <v>0</v>
      </c>
      <c r="CI139" s="2">
        <v>0</v>
      </c>
      <c r="CJ139" s="2">
        <v>0</v>
      </c>
      <c r="CK139" s="2">
        <v>0</v>
      </c>
    </row>
    <row r="140" spans="1:89" x14ac:dyDescent="0.2">
      <c r="A140" s="1">
        <v>200</v>
      </c>
      <c r="B140" s="1" t="s">
        <v>419</v>
      </c>
      <c r="C140" s="1" t="s">
        <v>416</v>
      </c>
      <c r="D140" s="1" t="s">
        <v>233</v>
      </c>
      <c r="E140" s="1" t="s">
        <v>297</v>
      </c>
      <c r="F140" s="1" t="s">
        <v>297</v>
      </c>
      <c r="G140" s="2">
        <f t="shared" si="69"/>
        <v>0.41071428571428575</v>
      </c>
      <c r="H140" s="2">
        <f t="shared" si="70"/>
        <v>0.19642857142857142</v>
      </c>
      <c r="I140" s="2">
        <f t="shared" si="71"/>
        <v>0.625</v>
      </c>
      <c r="J140" s="2">
        <f t="shared" si="72"/>
        <v>0.72619047619047616</v>
      </c>
      <c r="K140" s="2">
        <f t="shared" si="73"/>
        <v>0.5357142857142857</v>
      </c>
      <c r="L140" s="2">
        <f t="shared" si="74"/>
        <v>0.5357142857142857</v>
      </c>
      <c r="M140" s="2">
        <v>1</v>
      </c>
      <c r="N140" s="2">
        <v>1</v>
      </c>
      <c r="O140" s="2">
        <f t="shared" si="75"/>
        <v>0</v>
      </c>
      <c r="P140" s="2">
        <v>0</v>
      </c>
      <c r="Q140" s="2">
        <v>0</v>
      </c>
      <c r="R140" s="2">
        <f t="shared" si="76"/>
        <v>0.75</v>
      </c>
      <c r="S140" s="2">
        <v>0.25</v>
      </c>
      <c r="T140" s="2">
        <v>0.5</v>
      </c>
      <c r="U140" s="2">
        <v>0</v>
      </c>
      <c r="V140" s="2">
        <v>0</v>
      </c>
      <c r="W140" s="2">
        <v>1</v>
      </c>
      <c r="X140" s="2">
        <f t="shared" si="77"/>
        <v>0.91666666666666663</v>
      </c>
      <c r="Y140" s="2">
        <f t="shared" si="78"/>
        <v>0.91666666666666663</v>
      </c>
      <c r="Z140" s="2">
        <f t="shared" si="79"/>
        <v>0.75</v>
      </c>
      <c r="AA140" s="2">
        <v>0.25</v>
      </c>
      <c r="AB140" s="2">
        <v>0.5</v>
      </c>
      <c r="AC140" s="2">
        <f t="shared" si="80"/>
        <v>1</v>
      </c>
      <c r="AD140" s="2">
        <v>0.5</v>
      </c>
      <c r="AE140" s="2">
        <v>0.5</v>
      </c>
      <c r="AF140" s="2">
        <f t="shared" si="81"/>
        <v>1</v>
      </c>
      <c r="AG140" s="2">
        <v>0.5</v>
      </c>
      <c r="AH140" s="2">
        <v>0.5</v>
      </c>
      <c r="AI140" s="2">
        <f t="shared" si="82"/>
        <v>0.375</v>
      </c>
      <c r="AJ140" s="2">
        <f t="shared" si="83"/>
        <v>0</v>
      </c>
      <c r="AK140" s="2">
        <f t="shared" si="84"/>
        <v>0</v>
      </c>
      <c r="AL140" s="2">
        <f t="shared" si="85"/>
        <v>0</v>
      </c>
      <c r="AM140" s="2">
        <v>0</v>
      </c>
      <c r="AN140" s="2">
        <v>0</v>
      </c>
      <c r="AO140" s="2">
        <v>0</v>
      </c>
      <c r="AP140" s="2">
        <f t="shared" si="86"/>
        <v>0.75</v>
      </c>
      <c r="AQ140" s="2">
        <f t="shared" si="87"/>
        <v>0.75</v>
      </c>
      <c r="AR140" s="2">
        <v>1</v>
      </c>
      <c r="AS140" s="2">
        <v>0</v>
      </c>
      <c r="AT140" s="2">
        <v>1</v>
      </c>
      <c r="AU140" s="2">
        <v>1</v>
      </c>
      <c r="AV140" s="2">
        <f t="shared" si="88"/>
        <v>0.16666666666666666</v>
      </c>
      <c r="AW140" s="2">
        <f t="shared" si="89"/>
        <v>0</v>
      </c>
      <c r="AX140" s="2">
        <f t="shared" si="90"/>
        <v>0</v>
      </c>
      <c r="AY140" s="2">
        <v>0</v>
      </c>
      <c r="AZ140" s="2">
        <v>0</v>
      </c>
      <c r="BA140" s="2">
        <v>0</v>
      </c>
      <c r="BB140" s="2">
        <f t="shared" si="91"/>
        <v>0.33333333333333331</v>
      </c>
      <c r="BC140" s="2">
        <f t="shared" si="92"/>
        <v>0.33333333333333331</v>
      </c>
      <c r="BD140" s="2">
        <v>0</v>
      </c>
      <c r="BE140" s="2">
        <v>0</v>
      </c>
      <c r="BF140" s="2">
        <v>1</v>
      </c>
      <c r="BG140" s="2">
        <f t="shared" si="93"/>
        <v>0.375</v>
      </c>
      <c r="BH140" s="2">
        <f t="shared" si="94"/>
        <v>0.25</v>
      </c>
      <c r="BI140" s="2">
        <f t="shared" si="95"/>
        <v>0.5</v>
      </c>
      <c r="BJ140" s="2">
        <v>1</v>
      </c>
      <c r="BK140" s="2">
        <v>0</v>
      </c>
      <c r="BL140" s="2">
        <v>1</v>
      </c>
      <c r="BM140" s="2">
        <v>0</v>
      </c>
      <c r="BN140" s="2">
        <v>0</v>
      </c>
      <c r="BO140" s="2">
        <v>1</v>
      </c>
      <c r="BP140" s="2">
        <f t="shared" si="96"/>
        <v>0</v>
      </c>
      <c r="BQ140" s="2">
        <v>0</v>
      </c>
      <c r="BR140" s="2">
        <v>0</v>
      </c>
      <c r="BS140" s="2">
        <v>0</v>
      </c>
      <c r="BT140" s="2">
        <v>0</v>
      </c>
      <c r="BU140" s="2">
        <v>0</v>
      </c>
      <c r="BV140" s="2">
        <v>0</v>
      </c>
      <c r="BW140" s="2">
        <f t="shared" si="97"/>
        <v>0.5</v>
      </c>
      <c r="BX140" s="2">
        <f t="shared" si="98"/>
        <v>0.75</v>
      </c>
      <c r="BY140" s="2">
        <v>1</v>
      </c>
      <c r="BZ140" s="2">
        <v>1</v>
      </c>
      <c r="CA140" s="2">
        <v>0</v>
      </c>
      <c r="CB140" s="2">
        <v>1</v>
      </c>
      <c r="CC140" s="2">
        <f t="shared" si="99"/>
        <v>0.25</v>
      </c>
      <c r="CD140" s="2">
        <f t="shared" si="100"/>
        <v>0</v>
      </c>
      <c r="CE140" s="2">
        <v>0</v>
      </c>
      <c r="CF140" s="2">
        <v>0</v>
      </c>
      <c r="CG140" s="2">
        <f t="shared" si="101"/>
        <v>0</v>
      </c>
      <c r="CH140" s="2">
        <v>0</v>
      </c>
      <c r="CI140" s="2">
        <v>0</v>
      </c>
      <c r="CJ140" s="2">
        <v>0</v>
      </c>
      <c r="CK140" s="2">
        <v>1</v>
      </c>
    </row>
    <row r="141" spans="1:89" x14ac:dyDescent="0.2">
      <c r="A141" s="1">
        <v>93</v>
      </c>
      <c r="B141" s="1" t="s">
        <v>321</v>
      </c>
      <c r="C141" s="1" t="s">
        <v>305</v>
      </c>
      <c r="D141" s="1" t="s">
        <v>223</v>
      </c>
      <c r="E141" s="1" t="s">
        <v>190</v>
      </c>
      <c r="F141" s="1" t="s">
        <v>190</v>
      </c>
      <c r="G141" s="2">
        <f t="shared" si="69"/>
        <v>0.40104166666666669</v>
      </c>
      <c r="H141" s="2">
        <f t="shared" si="70"/>
        <v>0.25</v>
      </c>
      <c r="I141" s="2">
        <f t="shared" si="71"/>
        <v>0.55208333333333326</v>
      </c>
      <c r="J141" s="2">
        <f t="shared" si="72"/>
        <v>0.625</v>
      </c>
      <c r="K141" s="2">
        <f t="shared" si="73"/>
        <v>0.5</v>
      </c>
      <c r="L141" s="2">
        <f t="shared" si="74"/>
        <v>0.5</v>
      </c>
      <c r="M141" s="2">
        <v>1</v>
      </c>
      <c r="N141" s="2">
        <v>1</v>
      </c>
      <c r="O141" s="2">
        <f t="shared" si="75"/>
        <v>0.5</v>
      </c>
      <c r="P141" s="2">
        <v>0.25</v>
      </c>
      <c r="Q141" s="2">
        <v>0.25</v>
      </c>
      <c r="R141" s="2">
        <f t="shared" si="76"/>
        <v>0</v>
      </c>
      <c r="S141" s="2">
        <v>0</v>
      </c>
      <c r="T141" s="2">
        <v>0</v>
      </c>
      <c r="U141" s="2">
        <v>0</v>
      </c>
      <c r="V141" s="2">
        <v>0</v>
      </c>
      <c r="W141" s="2">
        <v>1</v>
      </c>
      <c r="X141" s="2">
        <f t="shared" si="77"/>
        <v>0.75</v>
      </c>
      <c r="Y141" s="2">
        <f t="shared" si="78"/>
        <v>0.75</v>
      </c>
      <c r="Z141" s="2">
        <f t="shared" si="79"/>
        <v>0.75</v>
      </c>
      <c r="AA141" s="2">
        <v>0.25</v>
      </c>
      <c r="AB141" s="2">
        <v>0.5</v>
      </c>
      <c r="AC141" s="2">
        <f t="shared" si="80"/>
        <v>0.5</v>
      </c>
      <c r="AD141" s="2">
        <v>0.5</v>
      </c>
      <c r="AE141" s="2">
        <v>0</v>
      </c>
      <c r="AF141" s="2">
        <f t="shared" si="81"/>
        <v>1</v>
      </c>
      <c r="AG141" s="2">
        <v>0.5</v>
      </c>
      <c r="AH141" s="2">
        <v>0.5</v>
      </c>
      <c r="AI141" s="2">
        <f t="shared" si="82"/>
        <v>0.25</v>
      </c>
      <c r="AJ141" s="2">
        <f t="shared" si="83"/>
        <v>0</v>
      </c>
      <c r="AK141" s="2">
        <f t="shared" si="84"/>
        <v>0</v>
      </c>
      <c r="AL141" s="2">
        <f t="shared" si="85"/>
        <v>0</v>
      </c>
      <c r="AM141" s="2">
        <v>0</v>
      </c>
      <c r="AN141" s="2">
        <v>0</v>
      </c>
      <c r="AO141" s="2">
        <v>0</v>
      </c>
      <c r="AP141" s="2">
        <f t="shared" si="86"/>
        <v>0.5</v>
      </c>
      <c r="AQ141" s="2">
        <f t="shared" si="87"/>
        <v>0.5</v>
      </c>
      <c r="AR141" s="2">
        <v>1</v>
      </c>
      <c r="AS141" s="2">
        <v>1</v>
      </c>
      <c r="AT141" s="2">
        <v>0</v>
      </c>
      <c r="AU141" s="2">
        <v>0</v>
      </c>
      <c r="AV141" s="2">
        <f t="shared" si="88"/>
        <v>0.16666666666666666</v>
      </c>
      <c r="AW141" s="2">
        <f t="shared" si="89"/>
        <v>0</v>
      </c>
      <c r="AX141" s="2">
        <f t="shared" si="90"/>
        <v>0</v>
      </c>
      <c r="AY141" s="2">
        <v>0</v>
      </c>
      <c r="AZ141" s="2">
        <v>0</v>
      </c>
      <c r="BA141" s="2">
        <v>0</v>
      </c>
      <c r="BB141" s="2">
        <f t="shared" si="91"/>
        <v>0.33333333333333331</v>
      </c>
      <c r="BC141" s="2">
        <f t="shared" si="92"/>
        <v>0.33333333333333331</v>
      </c>
      <c r="BD141" s="2">
        <v>0</v>
      </c>
      <c r="BE141" s="2">
        <v>0</v>
      </c>
      <c r="BF141" s="2">
        <v>1</v>
      </c>
      <c r="BG141" s="2">
        <f t="shared" si="93"/>
        <v>0.5625</v>
      </c>
      <c r="BH141" s="2">
        <f t="shared" si="94"/>
        <v>0.5</v>
      </c>
      <c r="BI141" s="2">
        <f t="shared" si="95"/>
        <v>0.66666666666666663</v>
      </c>
      <c r="BJ141" s="2">
        <v>1</v>
      </c>
      <c r="BK141" s="2">
        <v>1</v>
      </c>
      <c r="BL141" s="2">
        <v>1</v>
      </c>
      <c r="BM141" s="2">
        <v>0</v>
      </c>
      <c r="BN141" s="2">
        <v>0</v>
      </c>
      <c r="BO141" s="2">
        <v>1</v>
      </c>
      <c r="BP141" s="2">
        <f t="shared" si="96"/>
        <v>0.33333333333333331</v>
      </c>
      <c r="BQ141" s="2">
        <v>0</v>
      </c>
      <c r="BR141" s="2">
        <v>1</v>
      </c>
      <c r="BS141" s="2">
        <v>1</v>
      </c>
      <c r="BT141" s="2">
        <v>0</v>
      </c>
      <c r="BU141" s="2">
        <v>0</v>
      </c>
      <c r="BV141" s="2">
        <v>0</v>
      </c>
      <c r="BW141" s="2">
        <f t="shared" si="97"/>
        <v>0.625</v>
      </c>
      <c r="BX141" s="2">
        <f t="shared" si="98"/>
        <v>1</v>
      </c>
      <c r="BY141" s="2">
        <v>1</v>
      </c>
      <c r="BZ141" s="2">
        <v>1</v>
      </c>
      <c r="CA141" s="2">
        <v>1</v>
      </c>
      <c r="CB141" s="2">
        <v>1</v>
      </c>
      <c r="CC141" s="2">
        <f t="shared" si="99"/>
        <v>0.25</v>
      </c>
      <c r="CD141" s="2">
        <f t="shared" si="100"/>
        <v>0</v>
      </c>
      <c r="CE141" s="2">
        <v>0</v>
      </c>
      <c r="CF141" s="2">
        <v>0</v>
      </c>
      <c r="CG141" s="2">
        <f t="shared" si="101"/>
        <v>0</v>
      </c>
      <c r="CH141" s="2">
        <v>0</v>
      </c>
      <c r="CI141" s="2">
        <v>0</v>
      </c>
      <c r="CJ141" s="2">
        <v>0</v>
      </c>
      <c r="CK141" s="2">
        <v>1</v>
      </c>
    </row>
    <row r="142" spans="1:89" x14ac:dyDescent="0.2">
      <c r="A142" s="1">
        <v>22</v>
      </c>
      <c r="B142" s="1" t="s">
        <v>232</v>
      </c>
      <c r="C142" s="1" t="s">
        <v>188</v>
      </c>
      <c r="D142" s="1" t="s">
        <v>233</v>
      </c>
      <c r="E142" s="1" t="s">
        <v>190</v>
      </c>
      <c r="F142" s="1" t="s">
        <v>190</v>
      </c>
      <c r="G142" s="2">
        <f t="shared" si="69"/>
        <v>0.39806547619047616</v>
      </c>
      <c r="H142" s="2">
        <f t="shared" si="70"/>
        <v>0.38988095238095238</v>
      </c>
      <c r="I142" s="2">
        <f t="shared" si="71"/>
        <v>0.40625</v>
      </c>
      <c r="J142" s="2">
        <f t="shared" si="72"/>
        <v>0.52976190476190477</v>
      </c>
      <c r="K142" s="2">
        <f t="shared" si="73"/>
        <v>0.39285714285714285</v>
      </c>
      <c r="L142" s="2">
        <f t="shared" si="74"/>
        <v>0.39285714285714285</v>
      </c>
      <c r="M142" s="2">
        <v>1</v>
      </c>
      <c r="N142" s="2">
        <v>1</v>
      </c>
      <c r="O142" s="2">
        <f t="shared" si="75"/>
        <v>0</v>
      </c>
      <c r="P142" s="2">
        <v>0</v>
      </c>
      <c r="Q142" s="2">
        <v>0</v>
      </c>
      <c r="R142" s="2">
        <f t="shared" si="76"/>
        <v>0.75</v>
      </c>
      <c r="S142" s="2">
        <v>0.25</v>
      </c>
      <c r="T142" s="2">
        <v>0.5</v>
      </c>
      <c r="U142" s="2">
        <v>0</v>
      </c>
      <c r="V142" s="2">
        <v>0</v>
      </c>
      <c r="W142" s="2">
        <v>0</v>
      </c>
      <c r="X142" s="2">
        <f t="shared" si="77"/>
        <v>0.66666666666666663</v>
      </c>
      <c r="Y142" s="2">
        <f t="shared" si="78"/>
        <v>0.66666666666666663</v>
      </c>
      <c r="Z142" s="2">
        <f t="shared" si="79"/>
        <v>0</v>
      </c>
      <c r="AA142" s="2">
        <v>0</v>
      </c>
      <c r="AB142" s="2">
        <v>0</v>
      </c>
      <c r="AC142" s="2">
        <f t="shared" si="80"/>
        <v>1</v>
      </c>
      <c r="AD142" s="2">
        <v>0.5</v>
      </c>
      <c r="AE142" s="2">
        <v>0.5</v>
      </c>
      <c r="AF142" s="2">
        <f t="shared" si="81"/>
        <v>1</v>
      </c>
      <c r="AG142" s="2">
        <v>0.5</v>
      </c>
      <c r="AH142" s="2">
        <v>0.5</v>
      </c>
      <c r="AI142" s="2">
        <f t="shared" si="82"/>
        <v>0.5</v>
      </c>
      <c r="AJ142" s="2">
        <f t="shared" si="83"/>
        <v>1</v>
      </c>
      <c r="AK142" s="2">
        <f t="shared" si="84"/>
        <v>1</v>
      </c>
      <c r="AL142" s="2">
        <f t="shared" si="85"/>
        <v>1</v>
      </c>
      <c r="AM142" s="2">
        <v>0.5</v>
      </c>
      <c r="AN142" s="2">
        <v>0.5</v>
      </c>
      <c r="AO142" s="2">
        <v>1</v>
      </c>
      <c r="AP142" s="2">
        <f t="shared" si="86"/>
        <v>0</v>
      </c>
      <c r="AQ142" s="2">
        <f t="shared" si="87"/>
        <v>0</v>
      </c>
      <c r="AR142" s="2">
        <v>0</v>
      </c>
      <c r="AS142" s="2">
        <v>0</v>
      </c>
      <c r="AT142" s="2">
        <v>0</v>
      </c>
      <c r="AU142" s="2">
        <v>0</v>
      </c>
      <c r="AV142" s="2">
        <f t="shared" si="88"/>
        <v>0.16666666666666666</v>
      </c>
      <c r="AW142" s="2">
        <f t="shared" si="89"/>
        <v>0</v>
      </c>
      <c r="AX142" s="2">
        <f t="shared" si="90"/>
        <v>0</v>
      </c>
      <c r="AY142" s="2">
        <v>0</v>
      </c>
      <c r="AZ142" s="2">
        <v>0</v>
      </c>
      <c r="BA142" s="2">
        <v>0</v>
      </c>
      <c r="BB142" s="2">
        <f t="shared" si="91"/>
        <v>0.33333333333333331</v>
      </c>
      <c r="BC142" s="2">
        <f t="shared" si="92"/>
        <v>0.33333333333333331</v>
      </c>
      <c r="BD142" s="2">
        <v>0</v>
      </c>
      <c r="BE142" s="2">
        <v>1</v>
      </c>
      <c r="BF142" s="2">
        <v>0</v>
      </c>
      <c r="BG142" s="2">
        <f t="shared" si="93"/>
        <v>0.39583333333333331</v>
      </c>
      <c r="BH142" s="2">
        <f t="shared" si="94"/>
        <v>0.16666666666666666</v>
      </c>
      <c r="BI142" s="2">
        <f t="shared" si="95"/>
        <v>0.16666666666666666</v>
      </c>
      <c r="BJ142" s="2">
        <v>1</v>
      </c>
      <c r="BK142" s="2">
        <v>0</v>
      </c>
      <c r="BL142" s="2">
        <v>0</v>
      </c>
      <c r="BM142" s="2">
        <v>0</v>
      </c>
      <c r="BN142" s="2">
        <v>0</v>
      </c>
      <c r="BO142" s="2">
        <v>0</v>
      </c>
      <c r="BP142" s="2">
        <f t="shared" si="96"/>
        <v>0.16666666666666666</v>
      </c>
      <c r="BQ142" s="2">
        <v>0</v>
      </c>
      <c r="BR142" s="2">
        <v>0</v>
      </c>
      <c r="BS142" s="2">
        <v>0</v>
      </c>
      <c r="BT142" s="2">
        <v>1</v>
      </c>
      <c r="BU142" s="2">
        <v>0</v>
      </c>
      <c r="BV142" s="2">
        <v>0</v>
      </c>
      <c r="BW142" s="2">
        <f t="shared" si="97"/>
        <v>0.625</v>
      </c>
      <c r="BX142" s="2">
        <f t="shared" si="98"/>
        <v>1</v>
      </c>
      <c r="BY142" s="2">
        <v>1</v>
      </c>
      <c r="BZ142" s="2">
        <v>1</v>
      </c>
      <c r="CA142" s="2">
        <v>1</v>
      </c>
      <c r="CB142" s="2">
        <v>1</v>
      </c>
      <c r="CC142" s="2">
        <f t="shared" si="99"/>
        <v>0.25</v>
      </c>
      <c r="CD142" s="2">
        <f t="shared" si="100"/>
        <v>0</v>
      </c>
      <c r="CE142" s="2">
        <v>0</v>
      </c>
      <c r="CF142" s="2">
        <v>0</v>
      </c>
      <c r="CG142" s="2">
        <f t="shared" si="101"/>
        <v>0</v>
      </c>
      <c r="CH142" s="2">
        <v>0</v>
      </c>
      <c r="CI142" s="2">
        <v>0</v>
      </c>
      <c r="CJ142" s="2">
        <v>0</v>
      </c>
      <c r="CK142" s="2">
        <v>1</v>
      </c>
    </row>
    <row r="143" spans="1:89" x14ac:dyDescent="0.2">
      <c r="A143" s="1">
        <v>97</v>
      </c>
      <c r="B143" s="1" t="s">
        <v>324</v>
      </c>
      <c r="C143" s="1" t="s">
        <v>305</v>
      </c>
      <c r="D143" s="1" t="s">
        <v>229</v>
      </c>
      <c r="E143" s="1" t="s">
        <v>190</v>
      </c>
      <c r="F143" s="1" t="s">
        <v>190</v>
      </c>
      <c r="G143" s="2">
        <f t="shared" si="69"/>
        <v>0.39583333333333331</v>
      </c>
      <c r="H143" s="2">
        <f t="shared" si="70"/>
        <v>0.35416666666666663</v>
      </c>
      <c r="I143" s="2">
        <f t="shared" si="71"/>
        <v>0.4375</v>
      </c>
      <c r="J143" s="2">
        <f t="shared" si="72"/>
        <v>0.54166666666666674</v>
      </c>
      <c r="K143" s="2">
        <f t="shared" si="73"/>
        <v>0.5</v>
      </c>
      <c r="L143" s="2">
        <f t="shared" si="74"/>
        <v>0.5</v>
      </c>
      <c r="M143" s="2">
        <v>1</v>
      </c>
      <c r="N143" s="2">
        <v>1</v>
      </c>
      <c r="O143" s="2">
        <f t="shared" si="75"/>
        <v>0.5</v>
      </c>
      <c r="P143" s="2">
        <v>0.25</v>
      </c>
      <c r="Q143" s="2">
        <v>0.25</v>
      </c>
      <c r="R143" s="2">
        <f t="shared" si="76"/>
        <v>0</v>
      </c>
      <c r="S143" s="2">
        <v>0</v>
      </c>
      <c r="T143" s="2">
        <v>0</v>
      </c>
      <c r="U143" s="2">
        <v>0</v>
      </c>
      <c r="V143" s="2">
        <v>0</v>
      </c>
      <c r="W143" s="2">
        <v>1</v>
      </c>
      <c r="X143" s="2">
        <f t="shared" si="77"/>
        <v>0.58333333333333337</v>
      </c>
      <c r="Y143" s="2">
        <f t="shared" si="78"/>
        <v>0.58333333333333337</v>
      </c>
      <c r="Z143" s="2">
        <f t="shared" si="79"/>
        <v>0.75</v>
      </c>
      <c r="AA143" s="2">
        <v>0.25</v>
      </c>
      <c r="AB143" s="2">
        <v>0.5</v>
      </c>
      <c r="AC143" s="2">
        <f t="shared" si="80"/>
        <v>1</v>
      </c>
      <c r="AD143" s="2">
        <v>0.5</v>
      </c>
      <c r="AE143" s="2">
        <v>0.5</v>
      </c>
      <c r="AF143" s="2">
        <f t="shared" si="81"/>
        <v>0</v>
      </c>
      <c r="AG143" s="2">
        <v>0</v>
      </c>
      <c r="AH143" s="2">
        <v>0</v>
      </c>
      <c r="AI143" s="2">
        <f t="shared" si="82"/>
        <v>0.25</v>
      </c>
      <c r="AJ143" s="2">
        <f t="shared" si="83"/>
        <v>0.5</v>
      </c>
      <c r="AK143" s="2">
        <f t="shared" si="84"/>
        <v>0.5</v>
      </c>
      <c r="AL143" s="2">
        <f t="shared" si="85"/>
        <v>0</v>
      </c>
      <c r="AM143" s="2">
        <v>0</v>
      </c>
      <c r="AN143" s="2">
        <v>0</v>
      </c>
      <c r="AO143" s="2">
        <v>1</v>
      </c>
      <c r="AP143" s="2">
        <f t="shared" si="86"/>
        <v>0</v>
      </c>
      <c r="AQ143" s="2">
        <f t="shared" si="87"/>
        <v>0</v>
      </c>
      <c r="AR143" s="2">
        <v>0</v>
      </c>
      <c r="AS143" s="2">
        <v>0</v>
      </c>
      <c r="AT143" s="2">
        <v>0</v>
      </c>
      <c r="AU143" s="2">
        <v>0</v>
      </c>
      <c r="AV143" s="2">
        <f t="shared" si="88"/>
        <v>0.33333333333333331</v>
      </c>
      <c r="AW143" s="2">
        <f t="shared" si="89"/>
        <v>0</v>
      </c>
      <c r="AX143" s="2">
        <f t="shared" si="90"/>
        <v>0</v>
      </c>
      <c r="AY143" s="2">
        <v>0</v>
      </c>
      <c r="AZ143" s="2">
        <v>0</v>
      </c>
      <c r="BA143" s="2">
        <v>0</v>
      </c>
      <c r="BB143" s="2">
        <f t="shared" si="91"/>
        <v>0.66666666666666663</v>
      </c>
      <c r="BC143" s="2">
        <f t="shared" si="92"/>
        <v>0.66666666666666663</v>
      </c>
      <c r="BD143" s="2">
        <v>1</v>
      </c>
      <c r="BE143" s="2">
        <v>0</v>
      </c>
      <c r="BF143" s="2">
        <v>1</v>
      </c>
      <c r="BG143" s="2">
        <f t="shared" si="93"/>
        <v>0.45833333333333331</v>
      </c>
      <c r="BH143" s="2">
        <f t="shared" si="94"/>
        <v>0.41666666666666663</v>
      </c>
      <c r="BI143" s="2">
        <f t="shared" si="95"/>
        <v>0.33333333333333331</v>
      </c>
      <c r="BJ143" s="2">
        <v>0</v>
      </c>
      <c r="BK143" s="2">
        <v>1</v>
      </c>
      <c r="BL143" s="2">
        <v>0</v>
      </c>
      <c r="BM143" s="2">
        <v>0</v>
      </c>
      <c r="BN143" s="2">
        <v>0</v>
      </c>
      <c r="BO143" s="2">
        <v>1</v>
      </c>
      <c r="BP143" s="2">
        <f t="shared" si="96"/>
        <v>0.5</v>
      </c>
      <c r="BQ143" s="2">
        <v>1</v>
      </c>
      <c r="BR143" s="2">
        <v>1</v>
      </c>
      <c r="BS143" s="2">
        <v>0</v>
      </c>
      <c r="BT143" s="2">
        <v>1</v>
      </c>
      <c r="BU143" s="2">
        <v>0</v>
      </c>
      <c r="BV143" s="2">
        <v>0</v>
      </c>
      <c r="BW143" s="2">
        <f t="shared" si="97"/>
        <v>0.5</v>
      </c>
      <c r="BX143" s="2">
        <f t="shared" si="98"/>
        <v>0.75</v>
      </c>
      <c r="BY143" s="2">
        <v>1</v>
      </c>
      <c r="BZ143" s="2">
        <v>1</v>
      </c>
      <c r="CA143" s="2">
        <v>1</v>
      </c>
      <c r="CB143" s="2">
        <v>0</v>
      </c>
      <c r="CC143" s="2">
        <f t="shared" si="99"/>
        <v>0.25</v>
      </c>
      <c r="CD143" s="2">
        <f t="shared" si="100"/>
        <v>0</v>
      </c>
      <c r="CE143" s="2">
        <v>0</v>
      </c>
      <c r="CF143" s="2">
        <v>0</v>
      </c>
      <c r="CG143" s="2">
        <f t="shared" si="101"/>
        <v>0</v>
      </c>
      <c r="CH143" s="2">
        <v>0</v>
      </c>
      <c r="CI143" s="2">
        <v>0</v>
      </c>
      <c r="CJ143" s="2">
        <v>0</v>
      </c>
      <c r="CK143" s="2">
        <v>1</v>
      </c>
    </row>
    <row r="144" spans="1:89" x14ac:dyDescent="0.2">
      <c r="A144" s="1">
        <v>181</v>
      </c>
      <c r="B144" s="1" t="s">
        <v>400</v>
      </c>
      <c r="C144" s="1" t="s">
        <v>399</v>
      </c>
      <c r="D144" s="1" t="s">
        <v>197</v>
      </c>
      <c r="E144" s="1" t="s">
        <v>297</v>
      </c>
      <c r="F144" s="1" t="s">
        <v>297</v>
      </c>
      <c r="G144" s="2">
        <f t="shared" si="69"/>
        <v>0.39285714285714285</v>
      </c>
      <c r="H144" s="2">
        <f t="shared" si="70"/>
        <v>0.4107142857142857</v>
      </c>
      <c r="I144" s="2">
        <f t="shared" si="71"/>
        <v>0.375</v>
      </c>
      <c r="J144" s="2">
        <f t="shared" si="72"/>
        <v>0.23809523809523808</v>
      </c>
      <c r="K144" s="2">
        <f t="shared" si="73"/>
        <v>0.14285714285714285</v>
      </c>
      <c r="L144" s="2">
        <f t="shared" si="74"/>
        <v>0.14285714285714285</v>
      </c>
      <c r="M144" s="2">
        <v>1</v>
      </c>
      <c r="N144" s="2">
        <v>0</v>
      </c>
      <c r="O144" s="2">
        <f t="shared" si="75"/>
        <v>0</v>
      </c>
      <c r="P144" s="2">
        <v>0</v>
      </c>
      <c r="Q144" s="2">
        <v>0</v>
      </c>
      <c r="R144" s="2">
        <f t="shared" si="76"/>
        <v>0</v>
      </c>
      <c r="S144" s="2">
        <v>0</v>
      </c>
      <c r="T144" s="2">
        <v>0</v>
      </c>
      <c r="U144" s="2">
        <v>0</v>
      </c>
      <c r="V144" s="2">
        <v>0</v>
      </c>
      <c r="W144" s="2">
        <v>0</v>
      </c>
      <c r="X144" s="2">
        <f t="shared" si="77"/>
        <v>0.33333333333333331</v>
      </c>
      <c r="Y144" s="2">
        <f t="shared" si="78"/>
        <v>0.33333333333333331</v>
      </c>
      <c r="Z144" s="2">
        <f t="shared" si="79"/>
        <v>0</v>
      </c>
      <c r="AA144" s="2">
        <v>0</v>
      </c>
      <c r="AB144" s="2">
        <v>0</v>
      </c>
      <c r="AC144" s="2">
        <f t="shared" si="80"/>
        <v>1</v>
      </c>
      <c r="AD144" s="2">
        <v>0.5</v>
      </c>
      <c r="AE144" s="2">
        <v>0.5</v>
      </c>
      <c r="AF144" s="2">
        <f t="shared" si="81"/>
        <v>0</v>
      </c>
      <c r="AG144" s="2">
        <v>0</v>
      </c>
      <c r="AH144" s="2">
        <v>0</v>
      </c>
      <c r="AI144" s="2">
        <f t="shared" si="82"/>
        <v>0.5</v>
      </c>
      <c r="AJ144" s="2">
        <f t="shared" si="83"/>
        <v>1</v>
      </c>
      <c r="AK144" s="2">
        <f t="shared" si="84"/>
        <v>1</v>
      </c>
      <c r="AL144" s="2">
        <f t="shared" si="85"/>
        <v>1</v>
      </c>
      <c r="AM144" s="2">
        <v>0.5</v>
      </c>
      <c r="AN144" s="2">
        <v>0.5</v>
      </c>
      <c r="AO144" s="2">
        <v>1</v>
      </c>
      <c r="AP144" s="2">
        <f t="shared" si="86"/>
        <v>0</v>
      </c>
      <c r="AQ144" s="2">
        <f t="shared" si="87"/>
        <v>0</v>
      </c>
      <c r="AR144" s="2">
        <v>0</v>
      </c>
      <c r="AS144" s="2">
        <v>0</v>
      </c>
      <c r="AT144" s="2">
        <v>0</v>
      </c>
      <c r="AU144" s="2">
        <v>0</v>
      </c>
      <c r="AV144" s="2">
        <f t="shared" si="88"/>
        <v>0.33333333333333331</v>
      </c>
      <c r="AW144" s="2">
        <f t="shared" si="89"/>
        <v>0</v>
      </c>
      <c r="AX144" s="2">
        <f t="shared" si="90"/>
        <v>0</v>
      </c>
      <c r="AY144" s="2">
        <v>0</v>
      </c>
      <c r="AZ144" s="2">
        <v>0</v>
      </c>
      <c r="BA144" s="2">
        <v>0</v>
      </c>
      <c r="BB144" s="2">
        <f t="shared" si="91"/>
        <v>0.66666666666666663</v>
      </c>
      <c r="BC144" s="2">
        <f t="shared" si="92"/>
        <v>0.66666666666666663</v>
      </c>
      <c r="BD144" s="2">
        <v>1</v>
      </c>
      <c r="BE144" s="2">
        <v>0</v>
      </c>
      <c r="BF144" s="2">
        <v>1</v>
      </c>
      <c r="BG144" s="2">
        <f t="shared" si="93"/>
        <v>0.5</v>
      </c>
      <c r="BH144" s="2">
        <f t="shared" si="94"/>
        <v>0.5</v>
      </c>
      <c r="BI144" s="2">
        <f t="shared" si="95"/>
        <v>0.66666666666666663</v>
      </c>
      <c r="BJ144" s="2">
        <v>0</v>
      </c>
      <c r="BK144" s="2">
        <v>1</v>
      </c>
      <c r="BL144" s="2">
        <v>1</v>
      </c>
      <c r="BM144" s="2">
        <v>1</v>
      </c>
      <c r="BN144" s="2">
        <v>0</v>
      </c>
      <c r="BO144" s="2">
        <v>1</v>
      </c>
      <c r="BP144" s="2">
        <f t="shared" si="96"/>
        <v>0.33333333333333331</v>
      </c>
      <c r="BQ144" s="2">
        <v>0</v>
      </c>
      <c r="BR144" s="2">
        <v>0</v>
      </c>
      <c r="BS144" s="2">
        <v>1</v>
      </c>
      <c r="BT144" s="2">
        <v>0</v>
      </c>
      <c r="BU144" s="2">
        <v>0</v>
      </c>
      <c r="BV144" s="2">
        <v>1</v>
      </c>
      <c r="BW144" s="2">
        <f t="shared" si="97"/>
        <v>0.5</v>
      </c>
      <c r="BX144" s="2">
        <f t="shared" si="98"/>
        <v>0.75</v>
      </c>
      <c r="BY144" s="2">
        <v>1</v>
      </c>
      <c r="BZ144" s="2">
        <v>1</v>
      </c>
      <c r="CA144" s="2">
        <v>1</v>
      </c>
      <c r="CB144" s="2">
        <v>0</v>
      </c>
      <c r="CC144" s="2">
        <f t="shared" si="99"/>
        <v>0.25</v>
      </c>
      <c r="CD144" s="2">
        <f t="shared" si="100"/>
        <v>0</v>
      </c>
      <c r="CE144" s="2">
        <v>0</v>
      </c>
      <c r="CF144" s="2">
        <v>0</v>
      </c>
      <c r="CG144" s="2">
        <f t="shared" si="101"/>
        <v>0</v>
      </c>
      <c r="CH144" s="2">
        <v>0</v>
      </c>
      <c r="CI144" s="2">
        <v>0</v>
      </c>
      <c r="CJ144" s="2">
        <v>0</v>
      </c>
      <c r="CK144" s="2">
        <v>1</v>
      </c>
    </row>
    <row r="145" spans="1:89" x14ac:dyDescent="0.2">
      <c r="A145" s="1">
        <v>166</v>
      </c>
      <c r="B145" s="1" t="s">
        <v>390</v>
      </c>
      <c r="C145" s="1" t="s">
        <v>387</v>
      </c>
      <c r="D145" s="1" t="s">
        <v>207</v>
      </c>
      <c r="E145" s="1" t="s">
        <v>297</v>
      </c>
      <c r="F145" s="1" t="s">
        <v>297</v>
      </c>
      <c r="G145" s="2">
        <f t="shared" si="69"/>
        <v>0.38988095238095238</v>
      </c>
      <c r="H145" s="2">
        <f t="shared" si="70"/>
        <v>0.3214285714285714</v>
      </c>
      <c r="I145" s="2">
        <f t="shared" si="71"/>
        <v>0.45833333333333331</v>
      </c>
      <c r="J145" s="2">
        <f t="shared" si="72"/>
        <v>0.47619047619047616</v>
      </c>
      <c r="K145" s="2">
        <f t="shared" si="73"/>
        <v>0.2857142857142857</v>
      </c>
      <c r="L145" s="2">
        <f t="shared" si="74"/>
        <v>0.2857142857142857</v>
      </c>
      <c r="M145" s="2">
        <v>1</v>
      </c>
      <c r="N145" s="2">
        <v>0</v>
      </c>
      <c r="O145" s="2">
        <f t="shared" si="75"/>
        <v>0</v>
      </c>
      <c r="P145" s="2">
        <v>0</v>
      </c>
      <c r="Q145" s="2">
        <v>0</v>
      </c>
      <c r="R145" s="2">
        <f t="shared" si="76"/>
        <v>0</v>
      </c>
      <c r="S145" s="2">
        <v>0</v>
      </c>
      <c r="T145" s="2">
        <v>0</v>
      </c>
      <c r="U145" s="2">
        <v>0</v>
      </c>
      <c r="V145" s="2">
        <v>0</v>
      </c>
      <c r="W145" s="2">
        <v>1</v>
      </c>
      <c r="X145" s="2">
        <f t="shared" si="77"/>
        <v>0.66666666666666663</v>
      </c>
      <c r="Y145" s="2">
        <f t="shared" si="78"/>
        <v>0.66666666666666663</v>
      </c>
      <c r="Z145" s="2">
        <f t="shared" si="79"/>
        <v>0</v>
      </c>
      <c r="AA145" s="2">
        <v>0</v>
      </c>
      <c r="AB145" s="2">
        <v>0</v>
      </c>
      <c r="AC145" s="2">
        <f t="shared" si="80"/>
        <v>1</v>
      </c>
      <c r="AD145" s="2">
        <v>0.5</v>
      </c>
      <c r="AE145" s="2">
        <v>0.5</v>
      </c>
      <c r="AF145" s="2">
        <f t="shared" si="81"/>
        <v>1</v>
      </c>
      <c r="AG145" s="2">
        <v>0.5</v>
      </c>
      <c r="AH145" s="2">
        <v>0.5</v>
      </c>
      <c r="AI145" s="2">
        <f t="shared" si="82"/>
        <v>0.375</v>
      </c>
      <c r="AJ145" s="2">
        <f t="shared" si="83"/>
        <v>0.5</v>
      </c>
      <c r="AK145" s="2">
        <f t="shared" si="84"/>
        <v>0.5</v>
      </c>
      <c r="AL145" s="2">
        <f t="shared" si="85"/>
        <v>1</v>
      </c>
      <c r="AM145" s="2">
        <v>0.5</v>
      </c>
      <c r="AN145" s="2">
        <v>0.5</v>
      </c>
      <c r="AO145" s="2">
        <v>0</v>
      </c>
      <c r="AP145" s="2">
        <f t="shared" si="86"/>
        <v>0.25</v>
      </c>
      <c r="AQ145" s="2">
        <f t="shared" si="87"/>
        <v>0.25</v>
      </c>
      <c r="AR145" s="2">
        <v>0</v>
      </c>
      <c r="AS145" s="2">
        <v>0</v>
      </c>
      <c r="AT145" s="2">
        <v>1</v>
      </c>
      <c r="AU145" s="2">
        <v>0</v>
      </c>
      <c r="AV145" s="2">
        <f t="shared" si="88"/>
        <v>0.33333333333333331</v>
      </c>
      <c r="AW145" s="2">
        <f t="shared" si="89"/>
        <v>0</v>
      </c>
      <c r="AX145" s="2">
        <f t="shared" si="90"/>
        <v>0</v>
      </c>
      <c r="AY145" s="2">
        <v>0</v>
      </c>
      <c r="AZ145" s="2">
        <v>0</v>
      </c>
      <c r="BA145" s="2">
        <v>0</v>
      </c>
      <c r="BB145" s="2">
        <f t="shared" si="91"/>
        <v>0.66666666666666663</v>
      </c>
      <c r="BC145" s="2">
        <f t="shared" si="92"/>
        <v>0.66666666666666663</v>
      </c>
      <c r="BD145" s="2">
        <v>1</v>
      </c>
      <c r="BE145" s="2">
        <v>0</v>
      </c>
      <c r="BF145" s="2">
        <v>1</v>
      </c>
      <c r="BG145" s="2">
        <f t="shared" si="93"/>
        <v>0.375</v>
      </c>
      <c r="BH145" s="2">
        <f t="shared" si="94"/>
        <v>0.5</v>
      </c>
      <c r="BI145" s="2">
        <f t="shared" si="95"/>
        <v>0.5</v>
      </c>
      <c r="BJ145" s="2">
        <v>1</v>
      </c>
      <c r="BK145" s="2">
        <v>1</v>
      </c>
      <c r="BL145" s="2">
        <v>1</v>
      </c>
      <c r="BM145" s="2">
        <v>0</v>
      </c>
      <c r="BN145" s="2">
        <v>0</v>
      </c>
      <c r="BO145" s="2">
        <v>0</v>
      </c>
      <c r="BP145" s="2">
        <f t="shared" si="96"/>
        <v>0.5</v>
      </c>
      <c r="BQ145" s="2">
        <v>1</v>
      </c>
      <c r="BR145" s="2">
        <v>0</v>
      </c>
      <c r="BS145" s="2">
        <v>1</v>
      </c>
      <c r="BT145" s="2">
        <v>0</v>
      </c>
      <c r="BU145" s="2">
        <v>0</v>
      </c>
      <c r="BV145" s="2">
        <v>1</v>
      </c>
      <c r="BW145" s="2">
        <f t="shared" si="97"/>
        <v>0.25</v>
      </c>
      <c r="BX145" s="2">
        <f t="shared" si="98"/>
        <v>0.5</v>
      </c>
      <c r="BY145" s="2">
        <v>1</v>
      </c>
      <c r="BZ145" s="2">
        <v>1</v>
      </c>
      <c r="CA145" s="2">
        <v>0</v>
      </c>
      <c r="CB145" s="2">
        <v>0</v>
      </c>
      <c r="CC145" s="2">
        <f t="shared" si="99"/>
        <v>0</v>
      </c>
      <c r="CD145" s="2">
        <f t="shared" si="100"/>
        <v>0</v>
      </c>
      <c r="CE145" s="2">
        <v>0</v>
      </c>
      <c r="CF145" s="2">
        <v>0</v>
      </c>
      <c r="CG145" s="2">
        <f t="shared" si="101"/>
        <v>0</v>
      </c>
      <c r="CH145" s="2">
        <v>0</v>
      </c>
      <c r="CI145" s="2">
        <v>0</v>
      </c>
      <c r="CJ145" s="2">
        <v>0</v>
      </c>
      <c r="CK145" s="2">
        <v>0</v>
      </c>
    </row>
    <row r="146" spans="1:89" x14ac:dyDescent="0.2">
      <c r="A146" s="1">
        <v>115</v>
      </c>
      <c r="B146" s="1" t="s">
        <v>342</v>
      </c>
      <c r="C146" s="1" t="s">
        <v>296</v>
      </c>
      <c r="D146" s="1" t="s">
        <v>205</v>
      </c>
      <c r="E146" s="1" t="s">
        <v>297</v>
      </c>
      <c r="F146" s="1" t="s">
        <v>297</v>
      </c>
      <c r="G146" s="2">
        <f t="shared" si="69"/>
        <v>0.38839285714285715</v>
      </c>
      <c r="H146" s="2">
        <f t="shared" si="70"/>
        <v>0.2142857142857143</v>
      </c>
      <c r="I146" s="2">
        <f t="shared" si="71"/>
        <v>0.5625</v>
      </c>
      <c r="J146" s="2">
        <f t="shared" si="72"/>
        <v>0.51190476190476186</v>
      </c>
      <c r="K146" s="2">
        <f t="shared" si="73"/>
        <v>0.35714285714285715</v>
      </c>
      <c r="L146" s="2">
        <f t="shared" si="74"/>
        <v>0.35714285714285715</v>
      </c>
      <c r="M146" s="2">
        <v>1</v>
      </c>
      <c r="N146" s="2">
        <v>0</v>
      </c>
      <c r="O146" s="2">
        <f t="shared" si="75"/>
        <v>0.5</v>
      </c>
      <c r="P146" s="2">
        <v>0.25</v>
      </c>
      <c r="Q146" s="2">
        <v>0.25</v>
      </c>
      <c r="R146" s="2">
        <f t="shared" si="76"/>
        <v>0</v>
      </c>
      <c r="S146" s="2">
        <v>0</v>
      </c>
      <c r="T146" s="2">
        <v>0</v>
      </c>
      <c r="U146" s="2">
        <v>0</v>
      </c>
      <c r="V146" s="2">
        <v>0</v>
      </c>
      <c r="W146" s="2">
        <v>1</v>
      </c>
      <c r="X146" s="2">
        <f t="shared" si="77"/>
        <v>0.66666666666666663</v>
      </c>
      <c r="Y146" s="2">
        <f t="shared" si="78"/>
        <v>0.66666666666666663</v>
      </c>
      <c r="Z146" s="2">
        <f t="shared" si="79"/>
        <v>0</v>
      </c>
      <c r="AA146" s="2">
        <v>0</v>
      </c>
      <c r="AB146" s="2">
        <v>0</v>
      </c>
      <c r="AC146" s="2">
        <f t="shared" si="80"/>
        <v>1</v>
      </c>
      <c r="AD146" s="2">
        <v>0.5</v>
      </c>
      <c r="AE146" s="2">
        <v>0.5</v>
      </c>
      <c r="AF146" s="2">
        <f t="shared" si="81"/>
        <v>1</v>
      </c>
      <c r="AG146" s="2">
        <v>0.5</v>
      </c>
      <c r="AH146" s="2">
        <v>0.5</v>
      </c>
      <c r="AI146" s="2">
        <f t="shared" si="82"/>
        <v>0.375</v>
      </c>
      <c r="AJ146" s="2">
        <f t="shared" si="83"/>
        <v>0</v>
      </c>
      <c r="AK146" s="2">
        <f t="shared" si="84"/>
        <v>0</v>
      </c>
      <c r="AL146" s="2">
        <f t="shared" si="85"/>
        <v>0</v>
      </c>
      <c r="AM146" s="2">
        <v>0</v>
      </c>
      <c r="AN146" s="2">
        <v>0</v>
      </c>
      <c r="AO146" s="2">
        <v>0</v>
      </c>
      <c r="AP146" s="2">
        <f t="shared" si="86"/>
        <v>0.75</v>
      </c>
      <c r="AQ146" s="2">
        <f t="shared" si="87"/>
        <v>0.75</v>
      </c>
      <c r="AR146" s="2">
        <v>1</v>
      </c>
      <c r="AS146" s="2">
        <v>1</v>
      </c>
      <c r="AT146" s="2">
        <v>1</v>
      </c>
      <c r="AU146" s="2">
        <v>0</v>
      </c>
      <c r="AV146" s="2">
        <f t="shared" si="88"/>
        <v>0.16666666666666666</v>
      </c>
      <c r="AW146" s="2">
        <f t="shared" si="89"/>
        <v>0</v>
      </c>
      <c r="AX146" s="2">
        <f t="shared" si="90"/>
        <v>0</v>
      </c>
      <c r="AY146" s="2">
        <v>0</v>
      </c>
      <c r="AZ146" s="2">
        <v>0</v>
      </c>
      <c r="BA146" s="2">
        <v>0</v>
      </c>
      <c r="BB146" s="2">
        <f t="shared" si="91"/>
        <v>0.33333333333333331</v>
      </c>
      <c r="BC146" s="2">
        <f t="shared" si="92"/>
        <v>0.33333333333333331</v>
      </c>
      <c r="BD146" s="2">
        <v>1</v>
      </c>
      <c r="BE146" s="2">
        <v>0</v>
      </c>
      <c r="BF146" s="2">
        <v>0</v>
      </c>
      <c r="BG146" s="2">
        <f t="shared" si="93"/>
        <v>0.5</v>
      </c>
      <c r="BH146" s="2">
        <f t="shared" si="94"/>
        <v>0.5</v>
      </c>
      <c r="BI146" s="2">
        <f t="shared" si="95"/>
        <v>0.66666666666666663</v>
      </c>
      <c r="BJ146" s="2">
        <v>1</v>
      </c>
      <c r="BK146" s="2">
        <v>1</v>
      </c>
      <c r="BL146" s="2">
        <v>1</v>
      </c>
      <c r="BM146" s="2">
        <v>0</v>
      </c>
      <c r="BN146" s="2">
        <v>0</v>
      </c>
      <c r="BO146" s="2">
        <v>1</v>
      </c>
      <c r="BP146" s="2">
        <f t="shared" si="96"/>
        <v>0.33333333333333331</v>
      </c>
      <c r="BQ146" s="2">
        <v>0</v>
      </c>
      <c r="BR146" s="2">
        <v>0</v>
      </c>
      <c r="BS146" s="2">
        <v>1</v>
      </c>
      <c r="BT146" s="2">
        <v>1</v>
      </c>
      <c r="BU146" s="2">
        <v>0</v>
      </c>
      <c r="BV146" s="2">
        <v>0</v>
      </c>
      <c r="BW146" s="2">
        <f t="shared" si="97"/>
        <v>0.5</v>
      </c>
      <c r="BX146" s="2">
        <f t="shared" si="98"/>
        <v>0.75</v>
      </c>
      <c r="BY146" s="2">
        <v>1</v>
      </c>
      <c r="BZ146" s="2">
        <v>0</v>
      </c>
      <c r="CA146" s="2">
        <v>1</v>
      </c>
      <c r="CB146" s="2">
        <v>1</v>
      </c>
      <c r="CC146" s="2">
        <f t="shared" si="99"/>
        <v>0.25</v>
      </c>
      <c r="CD146" s="2">
        <f t="shared" si="100"/>
        <v>0</v>
      </c>
      <c r="CE146" s="2">
        <v>0</v>
      </c>
      <c r="CF146" s="2">
        <v>0</v>
      </c>
      <c r="CG146" s="2">
        <f t="shared" si="101"/>
        <v>1</v>
      </c>
      <c r="CH146" s="2">
        <v>0.5</v>
      </c>
      <c r="CI146" s="2">
        <v>0.5</v>
      </c>
      <c r="CJ146" s="2">
        <v>0</v>
      </c>
      <c r="CK146" s="2">
        <v>0</v>
      </c>
    </row>
    <row r="147" spans="1:89" x14ac:dyDescent="0.2">
      <c r="A147" s="1">
        <v>184</v>
      </c>
      <c r="B147" s="1" t="s">
        <v>403</v>
      </c>
      <c r="C147" s="1" t="s">
        <v>404</v>
      </c>
      <c r="D147" s="1" t="s">
        <v>189</v>
      </c>
      <c r="E147" s="1" t="s">
        <v>297</v>
      </c>
      <c r="F147" s="1" t="s">
        <v>297</v>
      </c>
      <c r="G147" s="2">
        <f t="shared" si="69"/>
        <v>0.38839285714285715</v>
      </c>
      <c r="H147" s="2">
        <f t="shared" si="70"/>
        <v>0.3392857142857143</v>
      </c>
      <c r="I147" s="2">
        <f t="shared" si="71"/>
        <v>0.4375</v>
      </c>
      <c r="J147" s="2">
        <f t="shared" si="72"/>
        <v>0.76190476190476186</v>
      </c>
      <c r="K147" s="2">
        <f t="shared" si="73"/>
        <v>0.8571428571428571</v>
      </c>
      <c r="L147" s="2">
        <f t="shared" si="74"/>
        <v>0.8571428571428571</v>
      </c>
      <c r="M147" s="2">
        <v>1</v>
      </c>
      <c r="N147" s="2">
        <v>1</v>
      </c>
      <c r="O147" s="2">
        <f t="shared" si="75"/>
        <v>1</v>
      </c>
      <c r="P147" s="2">
        <v>0.25</v>
      </c>
      <c r="Q147" s="2">
        <v>0.75</v>
      </c>
      <c r="R147" s="2">
        <f t="shared" si="76"/>
        <v>1</v>
      </c>
      <c r="S147" s="2">
        <v>0.25</v>
      </c>
      <c r="T147" s="2">
        <v>0.75</v>
      </c>
      <c r="U147" s="2">
        <v>1</v>
      </c>
      <c r="V147" s="2">
        <v>1</v>
      </c>
      <c r="W147" s="2">
        <v>0</v>
      </c>
      <c r="X147" s="2">
        <f t="shared" si="77"/>
        <v>0.66666666666666663</v>
      </c>
      <c r="Y147" s="2">
        <f t="shared" si="78"/>
        <v>0.66666666666666663</v>
      </c>
      <c r="Z147" s="2">
        <f t="shared" si="79"/>
        <v>0</v>
      </c>
      <c r="AA147" s="2">
        <v>0</v>
      </c>
      <c r="AB147" s="2">
        <v>0</v>
      </c>
      <c r="AC147" s="2">
        <f t="shared" si="80"/>
        <v>1</v>
      </c>
      <c r="AD147" s="2">
        <v>0.5</v>
      </c>
      <c r="AE147" s="2">
        <v>0.5</v>
      </c>
      <c r="AF147" s="2">
        <f t="shared" si="81"/>
        <v>1</v>
      </c>
      <c r="AG147" s="2">
        <v>0.5</v>
      </c>
      <c r="AH147" s="2">
        <v>0.5</v>
      </c>
      <c r="AI147" s="2">
        <f t="shared" si="82"/>
        <v>0.125</v>
      </c>
      <c r="AJ147" s="2">
        <f t="shared" si="83"/>
        <v>0</v>
      </c>
      <c r="AK147" s="2">
        <f t="shared" si="84"/>
        <v>0</v>
      </c>
      <c r="AL147" s="2">
        <f t="shared" si="85"/>
        <v>0</v>
      </c>
      <c r="AM147" s="2">
        <v>0</v>
      </c>
      <c r="AN147" s="2">
        <v>0</v>
      </c>
      <c r="AO147" s="2">
        <v>0</v>
      </c>
      <c r="AP147" s="2">
        <f t="shared" si="86"/>
        <v>0.25</v>
      </c>
      <c r="AQ147" s="2">
        <f t="shared" si="87"/>
        <v>0.25</v>
      </c>
      <c r="AR147" s="2">
        <v>1</v>
      </c>
      <c r="AS147" s="2">
        <v>0</v>
      </c>
      <c r="AT147" s="2">
        <v>0</v>
      </c>
      <c r="AU147" s="2">
        <v>0</v>
      </c>
      <c r="AV147" s="2">
        <f t="shared" si="88"/>
        <v>0.16666666666666666</v>
      </c>
      <c r="AW147" s="2">
        <f t="shared" si="89"/>
        <v>0</v>
      </c>
      <c r="AX147" s="2">
        <f t="shared" si="90"/>
        <v>0</v>
      </c>
      <c r="AY147" s="2">
        <v>0</v>
      </c>
      <c r="AZ147" s="2">
        <v>0</v>
      </c>
      <c r="BA147" s="2">
        <v>0</v>
      </c>
      <c r="BB147" s="2">
        <f t="shared" si="91"/>
        <v>0.33333333333333331</v>
      </c>
      <c r="BC147" s="2">
        <f t="shared" si="92"/>
        <v>0.33333333333333331</v>
      </c>
      <c r="BD147" s="2">
        <v>0</v>
      </c>
      <c r="BE147" s="2">
        <v>0</v>
      </c>
      <c r="BF147" s="2">
        <v>1</v>
      </c>
      <c r="BG147" s="2">
        <f t="shared" si="93"/>
        <v>0.5</v>
      </c>
      <c r="BH147" s="2">
        <f t="shared" si="94"/>
        <v>0.5</v>
      </c>
      <c r="BI147" s="2">
        <f t="shared" si="95"/>
        <v>0.66666666666666663</v>
      </c>
      <c r="BJ147" s="2">
        <v>1</v>
      </c>
      <c r="BK147" s="2">
        <v>1</v>
      </c>
      <c r="BL147" s="2">
        <v>1</v>
      </c>
      <c r="BM147" s="2">
        <v>0</v>
      </c>
      <c r="BN147" s="2">
        <v>0</v>
      </c>
      <c r="BO147" s="2">
        <v>1</v>
      </c>
      <c r="BP147" s="2">
        <f t="shared" si="96"/>
        <v>0.33333333333333331</v>
      </c>
      <c r="BQ147" s="2">
        <v>1</v>
      </c>
      <c r="BR147" s="2">
        <v>0</v>
      </c>
      <c r="BS147" s="2">
        <v>0</v>
      </c>
      <c r="BT147" s="2">
        <v>0</v>
      </c>
      <c r="BU147" s="2">
        <v>0</v>
      </c>
      <c r="BV147" s="2">
        <v>1</v>
      </c>
      <c r="BW147" s="2">
        <f t="shared" si="97"/>
        <v>0.5</v>
      </c>
      <c r="BX147" s="2">
        <f t="shared" si="98"/>
        <v>0.5</v>
      </c>
      <c r="BY147" s="2">
        <v>1</v>
      </c>
      <c r="BZ147" s="2">
        <v>1</v>
      </c>
      <c r="CA147" s="2">
        <v>0</v>
      </c>
      <c r="CB147" s="2">
        <v>0</v>
      </c>
      <c r="CC147" s="2">
        <f t="shared" si="99"/>
        <v>0.5</v>
      </c>
      <c r="CD147" s="2">
        <f t="shared" si="100"/>
        <v>0</v>
      </c>
      <c r="CE147" s="2">
        <v>0</v>
      </c>
      <c r="CF147" s="2">
        <v>0</v>
      </c>
      <c r="CG147" s="2">
        <f t="shared" si="101"/>
        <v>0</v>
      </c>
      <c r="CH147" s="2">
        <v>0</v>
      </c>
      <c r="CI147" s="2">
        <v>0</v>
      </c>
      <c r="CJ147" s="2">
        <v>1</v>
      </c>
      <c r="CK147" s="2">
        <v>1</v>
      </c>
    </row>
    <row r="148" spans="1:89" x14ac:dyDescent="0.2">
      <c r="A148" s="1">
        <v>134</v>
      </c>
      <c r="B148" s="1" t="s">
        <v>358</v>
      </c>
      <c r="C148" s="1" t="s">
        <v>349</v>
      </c>
      <c r="D148" s="1" t="s">
        <v>207</v>
      </c>
      <c r="E148" s="1" t="s">
        <v>190</v>
      </c>
      <c r="F148" s="1" t="s">
        <v>190</v>
      </c>
      <c r="G148" s="2">
        <f t="shared" si="69"/>
        <v>0.38690476190476186</v>
      </c>
      <c r="H148" s="2">
        <f t="shared" si="70"/>
        <v>0.21130952380952381</v>
      </c>
      <c r="I148" s="2">
        <f t="shared" si="71"/>
        <v>0.5625</v>
      </c>
      <c r="J148" s="2">
        <f t="shared" si="72"/>
        <v>0.38095238095238093</v>
      </c>
      <c r="K148" s="2">
        <f t="shared" si="73"/>
        <v>0.42857142857142855</v>
      </c>
      <c r="L148" s="2">
        <f t="shared" si="74"/>
        <v>0.42857142857142855</v>
      </c>
      <c r="M148" s="2">
        <v>1</v>
      </c>
      <c r="N148" s="2">
        <v>0</v>
      </c>
      <c r="O148" s="2">
        <f t="shared" si="75"/>
        <v>1</v>
      </c>
      <c r="P148" s="2">
        <v>0.25</v>
      </c>
      <c r="Q148" s="2">
        <v>0.75</v>
      </c>
      <c r="R148" s="2">
        <f t="shared" si="76"/>
        <v>1</v>
      </c>
      <c r="S148" s="2">
        <v>0.25</v>
      </c>
      <c r="T148" s="2">
        <v>0.75</v>
      </c>
      <c r="U148" s="2">
        <v>0</v>
      </c>
      <c r="V148" s="2">
        <v>0</v>
      </c>
      <c r="W148" s="2">
        <v>0</v>
      </c>
      <c r="X148" s="2">
        <f t="shared" si="77"/>
        <v>0.33333333333333331</v>
      </c>
      <c r="Y148" s="2">
        <f t="shared" si="78"/>
        <v>0.33333333333333331</v>
      </c>
      <c r="Z148" s="2">
        <f t="shared" si="79"/>
        <v>0</v>
      </c>
      <c r="AA148" s="2">
        <v>0</v>
      </c>
      <c r="AB148" s="2">
        <v>0</v>
      </c>
      <c r="AC148" s="2">
        <f t="shared" si="80"/>
        <v>0</v>
      </c>
      <c r="AD148" s="2">
        <v>0</v>
      </c>
      <c r="AE148" s="2">
        <v>0</v>
      </c>
      <c r="AF148" s="2">
        <f t="shared" si="81"/>
        <v>1</v>
      </c>
      <c r="AG148" s="2">
        <v>0.5</v>
      </c>
      <c r="AH148" s="2">
        <v>0.5</v>
      </c>
      <c r="AI148" s="2">
        <f t="shared" si="82"/>
        <v>0.375</v>
      </c>
      <c r="AJ148" s="2">
        <f t="shared" si="83"/>
        <v>0</v>
      </c>
      <c r="AK148" s="2">
        <f t="shared" si="84"/>
        <v>0</v>
      </c>
      <c r="AL148" s="2">
        <f t="shared" si="85"/>
        <v>0</v>
      </c>
      <c r="AM148" s="2">
        <v>0</v>
      </c>
      <c r="AN148" s="2">
        <v>0</v>
      </c>
      <c r="AO148" s="2">
        <v>0</v>
      </c>
      <c r="AP148" s="2">
        <f t="shared" si="86"/>
        <v>0.75</v>
      </c>
      <c r="AQ148" s="2">
        <f t="shared" si="87"/>
        <v>0.75</v>
      </c>
      <c r="AR148" s="2">
        <v>1</v>
      </c>
      <c r="AS148" s="2">
        <v>0</v>
      </c>
      <c r="AT148" s="2">
        <v>1</v>
      </c>
      <c r="AU148" s="2">
        <v>1</v>
      </c>
      <c r="AV148" s="2">
        <f t="shared" si="88"/>
        <v>0.33333333333333331</v>
      </c>
      <c r="AW148" s="2">
        <f t="shared" si="89"/>
        <v>0</v>
      </c>
      <c r="AX148" s="2">
        <f t="shared" si="90"/>
        <v>0</v>
      </c>
      <c r="AY148" s="2">
        <v>0</v>
      </c>
      <c r="AZ148" s="2">
        <v>0</v>
      </c>
      <c r="BA148" s="2">
        <v>0</v>
      </c>
      <c r="BB148" s="2">
        <f t="shared" si="91"/>
        <v>0.66666666666666663</v>
      </c>
      <c r="BC148" s="2">
        <f t="shared" si="92"/>
        <v>0.66666666666666663</v>
      </c>
      <c r="BD148" s="2">
        <v>0</v>
      </c>
      <c r="BE148" s="2">
        <v>1</v>
      </c>
      <c r="BF148" s="2">
        <v>1</v>
      </c>
      <c r="BG148" s="2">
        <f t="shared" si="93"/>
        <v>0.45833333333333337</v>
      </c>
      <c r="BH148" s="2">
        <f t="shared" si="94"/>
        <v>0.41666666666666669</v>
      </c>
      <c r="BI148" s="2">
        <f t="shared" si="95"/>
        <v>0.83333333333333337</v>
      </c>
      <c r="BJ148" s="2">
        <v>1</v>
      </c>
      <c r="BK148" s="2">
        <v>1</v>
      </c>
      <c r="BL148" s="2">
        <v>1</v>
      </c>
      <c r="BM148" s="2">
        <v>0</v>
      </c>
      <c r="BN148" s="2">
        <v>1</v>
      </c>
      <c r="BO148" s="2">
        <v>1</v>
      </c>
      <c r="BP148" s="2">
        <f t="shared" si="96"/>
        <v>0</v>
      </c>
      <c r="BQ148" s="2">
        <v>0</v>
      </c>
      <c r="BR148" s="2">
        <v>0</v>
      </c>
      <c r="BS148" s="2">
        <v>0</v>
      </c>
      <c r="BT148" s="2">
        <v>0</v>
      </c>
      <c r="BU148" s="2">
        <v>0</v>
      </c>
      <c r="BV148" s="2">
        <v>0</v>
      </c>
      <c r="BW148" s="2">
        <f t="shared" si="97"/>
        <v>0.5</v>
      </c>
      <c r="BX148" s="2">
        <f t="shared" si="98"/>
        <v>1</v>
      </c>
      <c r="BY148" s="2">
        <v>1</v>
      </c>
      <c r="BZ148" s="2">
        <v>1</v>
      </c>
      <c r="CA148" s="2">
        <v>1</v>
      </c>
      <c r="CB148" s="2">
        <v>1</v>
      </c>
      <c r="CC148" s="2">
        <f t="shared" si="99"/>
        <v>0</v>
      </c>
      <c r="CD148" s="2">
        <f t="shared" si="100"/>
        <v>0</v>
      </c>
      <c r="CE148" s="2">
        <v>0</v>
      </c>
      <c r="CF148" s="2">
        <v>0</v>
      </c>
      <c r="CG148" s="2">
        <f t="shared" si="101"/>
        <v>0</v>
      </c>
      <c r="CH148" s="2">
        <v>0</v>
      </c>
      <c r="CI148" s="2">
        <v>0</v>
      </c>
      <c r="CJ148" s="2">
        <v>0</v>
      </c>
      <c r="CK148" s="2">
        <v>0</v>
      </c>
    </row>
    <row r="149" spans="1:89" x14ac:dyDescent="0.2">
      <c r="A149" s="1">
        <v>19</v>
      </c>
      <c r="B149" s="1" t="s">
        <v>226</v>
      </c>
      <c r="C149" s="1" t="s">
        <v>188</v>
      </c>
      <c r="D149" s="1" t="s">
        <v>227</v>
      </c>
      <c r="E149" s="1" t="s">
        <v>190</v>
      </c>
      <c r="F149" s="1" t="s">
        <v>190</v>
      </c>
      <c r="G149" s="2">
        <f t="shared" si="69"/>
        <v>0.38541666666666663</v>
      </c>
      <c r="H149" s="2">
        <f t="shared" si="70"/>
        <v>0.25</v>
      </c>
      <c r="I149" s="2">
        <f t="shared" si="71"/>
        <v>0.52083333333333326</v>
      </c>
      <c r="J149" s="2">
        <f t="shared" si="72"/>
        <v>0.70833333333333326</v>
      </c>
      <c r="K149" s="2">
        <f t="shared" si="73"/>
        <v>0.5</v>
      </c>
      <c r="L149" s="2">
        <f t="shared" si="74"/>
        <v>0.5</v>
      </c>
      <c r="M149" s="2">
        <v>1</v>
      </c>
      <c r="N149" s="2">
        <v>1</v>
      </c>
      <c r="O149" s="2">
        <f t="shared" si="75"/>
        <v>0.75</v>
      </c>
      <c r="P149" s="2">
        <v>0.25</v>
      </c>
      <c r="Q149" s="2">
        <v>0.5</v>
      </c>
      <c r="R149" s="2">
        <f t="shared" si="76"/>
        <v>0.75</v>
      </c>
      <c r="S149" s="2">
        <v>0.25</v>
      </c>
      <c r="T149" s="2">
        <v>0.5</v>
      </c>
      <c r="U149" s="2">
        <v>0</v>
      </c>
      <c r="V149" s="2">
        <v>0</v>
      </c>
      <c r="W149" s="2">
        <v>0</v>
      </c>
      <c r="X149" s="2">
        <f t="shared" si="77"/>
        <v>0.91666666666666663</v>
      </c>
      <c r="Y149" s="2">
        <f t="shared" si="78"/>
        <v>0.91666666666666663</v>
      </c>
      <c r="Z149" s="2">
        <f t="shared" si="79"/>
        <v>0.75</v>
      </c>
      <c r="AA149" s="2">
        <v>0.25</v>
      </c>
      <c r="AB149" s="2">
        <v>0.5</v>
      </c>
      <c r="AC149" s="2">
        <f t="shared" si="80"/>
        <v>1</v>
      </c>
      <c r="AD149" s="2">
        <v>0.5</v>
      </c>
      <c r="AE149" s="2">
        <v>0.5</v>
      </c>
      <c r="AF149" s="2">
        <f t="shared" si="81"/>
        <v>1</v>
      </c>
      <c r="AG149" s="2">
        <v>0.5</v>
      </c>
      <c r="AH149" s="2">
        <v>0.5</v>
      </c>
      <c r="AI149" s="2">
        <f t="shared" si="82"/>
        <v>0</v>
      </c>
      <c r="AJ149" s="2">
        <f t="shared" si="83"/>
        <v>0</v>
      </c>
      <c r="AK149" s="2">
        <f t="shared" si="84"/>
        <v>0</v>
      </c>
      <c r="AL149" s="2">
        <f t="shared" si="85"/>
        <v>0</v>
      </c>
      <c r="AM149" s="2">
        <v>0</v>
      </c>
      <c r="AN149" s="2">
        <v>0</v>
      </c>
      <c r="AO149" s="2">
        <v>0</v>
      </c>
      <c r="AP149" s="2">
        <f t="shared" si="86"/>
        <v>0</v>
      </c>
      <c r="AQ149" s="2">
        <f t="shared" si="87"/>
        <v>0</v>
      </c>
      <c r="AR149" s="2">
        <v>0</v>
      </c>
      <c r="AS149" s="2">
        <v>0</v>
      </c>
      <c r="AT149" s="2">
        <v>0</v>
      </c>
      <c r="AU149" s="2">
        <v>0</v>
      </c>
      <c r="AV149" s="2">
        <f t="shared" si="88"/>
        <v>0.33333333333333331</v>
      </c>
      <c r="AW149" s="2">
        <f t="shared" si="89"/>
        <v>0</v>
      </c>
      <c r="AX149" s="2">
        <f t="shared" si="90"/>
        <v>0</v>
      </c>
      <c r="AY149" s="2">
        <v>0</v>
      </c>
      <c r="AZ149" s="2">
        <v>0</v>
      </c>
      <c r="BA149" s="2">
        <v>0</v>
      </c>
      <c r="BB149" s="2">
        <f t="shared" si="91"/>
        <v>0.66666666666666663</v>
      </c>
      <c r="BC149" s="2">
        <f t="shared" si="92"/>
        <v>0.66666666666666663</v>
      </c>
      <c r="BD149" s="2">
        <v>0</v>
      </c>
      <c r="BE149" s="2">
        <v>1</v>
      </c>
      <c r="BF149" s="2">
        <v>1</v>
      </c>
      <c r="BG149" s="2">
        <f t="shared" si="93"/>
        <v>0.5</v>
      </c>
      <c r="BH149" s="2">
        <f t="shared" si="94"/>
        <v>0.5</v>
      </c>
      <c r="BI149" s="2">
        <f t="shared" si="95"/>
        <v>0.33333333333333331</v>
      </c>
      <c r="BJ149" s="2">
        <v>0</v>
      </c>
      <c r="BK149" s="2">
        <v>0</v>
      </c>
      <c r="BL149" s="2">
        <v>1</v>
      </c>
      <c r="BM149" s="2">
        <v>1</v>
      </c>
      <c r="BN149" s="2">
        <v>0</v>
      </c>
      <c r="BO149" s="2">
        <v>0</v>
      </c>
      <c r="BP149" s="2">
        <f t="shared" si="96"/>
        <v>0.66666666666666663</v>
      </c>
      <c r="BQ149" s="2">
        <v>1</v>
      </c>
      <c r="BR149" s="2">
        <v>1</v>
      </c>
      <c r="BS149" s="2">
        <v>1</v>
      </c>
      <c r="BT149" s="2">
        <v>0</v>
      </c>
      <c r="BU149" s="2">
        <v>0</v>
      </c>
      <c r="BV149" s="2">
        <v>1</v>
      </c>
      <c r="BW149" s="2">
        <f t="shared" si="97"/>
        <v>0.5</v>
      </c>
      <c r="BX149" s="2">
        <f t="shared" si="98"/>
        <v>0.75</v>
      </c>
      <c r="BY149" s="2">
        <v>1</v>
      </c>
      <c r="BZ149" s="2">
        <v>0</v>
      </c>
      <c r="CA149" s="2">
        <v>1</v>
      </c>
      <c r="CB149" s="2">
        <v>1</v>
      </c>
      <c r="CC149" s="2">
        <f t="shared" si="99"/>
        <v>0.25</v>
      </c>
      <c r="CD149" s="2">
        <f t="shared" si="100"/>
        <v>0</v>
      </c>
      <c r="CE149" s="2">
        <v>0</v>
      </c>
      <c r="CF149" s="2">
        <v>0</v>
      </c>
      <c r="CG149" s="2">
        <f t="shared" si="101"/>
        <v>0</v>
      </c>
      <c r="CH149" s="2">
        <v>0</v>
      </c>
      <c r="CI149" s="2">
        <v>0</v>
      </c>
      <c r="CJ149" s="2">
        <v>0</v>
      </c>
      <c r="CK149" s="2">
        <v>1</v>
      </c>
    </row>
    <row r="150" spans="1:89" x14ac:dyDescent="0.2">
      <c r="A150" s="1">
        <v>105</v>
      </c>
      <c r="B150" s="1" t="s">
        <v>332</v>
      </c>
      <c r="C150" s="1" t="s">
        <v>305</v>
      </c>
      <c r="D150" s="1" t="s">
        <v>243</v>
      </c>
      <c r="E150" s="1" t="s">
        <v>190</v>
      </c>
      <c r="F150" s="1" t="s">
        <v>190</v>
      </c>
      <c r="G150" s="2">
        <f t="shared" si="69"/>
        <v>0.38318452380952378</v>
      </c>
      <c r="H150" s="2">
        <f t="shared" si="70"/>
        <v>0.2767857142857143</v>
      </c>
      <c r="I150" s="2">
        <f t="shared" si="71"/>
        <v>0.48958333333333337</v>
      </c>
      <c r="J150" s="2">
        <f t="shared" si="72"/>
        <v>0.38690476190476192</v>
      </c>
      <c r="K150" s="2">
        <f t="shared" si="73"/>
        <v>0.35714285714285715</v>
      </c>
      <c r="L150" s="2">
        <f t="shared" si="74"/>
        <v>0.35714285714285715</v>
      </c>
      <c r="M150" s="2">
        <v>1</v>
      </c>
      <c r="N150" s="2">
        <v>0</v>
      </c>
      <c r="O150" s="2">
        <f t="shared" si="75"/>
        <v>0.5</v>
      </c>
      <c r="P150" s="2">
        <v>0.25</v>
      </c>
      <c r="Q150" s="2">
        <v>0.25</v>
      </c>
      <c r="R150" s="2">
        <f t="shared" si="76"/>
        <v>0</v>
      </c>
      <c r="S150" s="2">
        <v>0</v>
      </c>
      <c r="T150" s="2">
        <v>0</v>
      </c>
      <c r="U150" s="2">
        <v>0</v>
      </c>
      <c r="V150" s="2">
        <v>0</v>
      </c>
      <c r="W150" s="2">
        <v>1</v>
      </c>
      <c r="X150" s="2">
        <f t="shared" si="77"/>
        <v>0.41666666666666669</v>
      </c>
      <c r="Y150" s="2">
        <f t="shared" si="78"/>
        <v>0.41666666666666669</v>
      </c>
      <c r="Z150" s="2">
        <f t="shared" si="79"/>
        <v>0.75</v>
      </c>
      <c r="AA150" s="2">
        <v>0.25</v>
      </c>
      <c r="AB150" s="2">
        <v>0.5</v>
      </c>
      <c r="AC150" s="2">
        <f t="shared" si="80"/>
        <v>0.5</v>
      </c>
      <c r="AD150" s="2">
        <v>0.5</v>
      </c>
      <c r="AE150" s="2">
        <v>0</v>
      </c>
      <c r="AF150" s="2">
        <f t="shared" si="81"/>
        <v>0</v>
      </c>
      <c r="AG150" s="2">
        <v>0</v>
      </c>
      <c r="AH150" s="2">
        <v>0</v>
      </c>
      <c r="AI150" s="2">
        <f t="shared" si="82"/>
        <v>0.125</v>
      </c>
      <c r="AJ150" s="2">
        <f t="shared" si="83"/>
        <v>0</v>
      </c>
      <c r="AK150" s="2">
        <f t="shared" si="84"/>
        <v>0</v>
      </c>
      <c r="AL150" s="2">
        <f t="shared" si="85"/>
        <v>0</v>
      </c>
      <c r="AM150" s="2">
        <v>0</v>
      </c>
      <c r="AN150" s="2">
        <v>0</v>
      </c>
      <c r="AO150" s="2">
        <v>0</v>
      </c>
      <c r="AP150" s="2">
        <f t="shared" si="86"/>
        <v>0.25</v>
      </c>
      <c r="AQ150" s="2">
        <f t="shared" si="87"/>
        <v>0.25</v>
      </c>
      <c r="AR150" s="2">
        <v>1</v>
      </c>
      <c r="AS150" s="2">
        <v>0</v>
      </c>
      <c r="AT150" s="2">
        <v>0</v>
      </c>
      <c r="AU150" s="2">
        <v>0</v>
      </c>
      <c r="AV150" s="2">
        <f t="shared" si="88"/>
        <v>0.33333333333333331</v>
      </c>
      <c r="AW150" s="2">
        <f t="shared" si="89"/>
        <v>0</v>
      </c>
      <c r="AX150" s="2">
        <f t="shared" si="90"/>
        <v>0</v>
      </c>
      <c r="AY150" s="2">
        <v>0</v>
      </c>
      <c r="AZ150" s="2">
        <v>0</v>
      </c>
      <c r="BA150" s="2">
        <v>0</v>
      </c>
      <c r="BB150" s="2">
        <f t="shared" si="91"/>
        <v>0.66666666666666663</v>
      </c>
      <c r="BC150" s="2">
        <f t="shared" si="92"/>
        <v>0.66666666666666663</v>
      </c>
      <c r="BD150" s="2">
        <v>1</v>
      </c>
      <c r="BE150" s="2">
        <v>0</v>
      </c>
      <c r="BF150" s="2">
        <v>1</v>
      </c>
      <c r="BG150" s="2">
        <f t="shared" si="93"/>
        <v>0.6875</v>
      </c>
      <c r="BH150" s="2">
        <f t="shared" si="94"/>
        <v>0.75</v>
      </c>
      <c r="BI150" s="2">
        <f t="shared" si="95"/>
        <v>0.5</v>
      </c>
      <c r="BJ150" s="2">
        <v>0</v>
      </c>
      <c r="BK150" s="2">
        <v>1</v>
      </c>
      <c r="BL150" s="2">
        <v>1</v>
      </c>
      <c r="BM150" s="2">
        <v>0</v>
      </c>
      <c r="BN150" s="2">
        <v>0</v>
      </c>
      <c r="BO150" s="2">
        <v>1</v>
      </c>
      <c r="BP150" s="2">
        <f t="shared" si="96"/>
        <v>1</v>
      </c>
      <c r="BQ150" s="2">
        <v>1</v>
      </c>
      <c r="BR150" s="2">
        <v>1</v>
      </c>
      <c r="BS150" s="2">
        <v>1</v>
      </c>
      <c r="BT150" s="2">
        <v>1</v>
      </c>
      <c r="BU150" s="2">
        <v>1</v>
      </c>
      <c r="BV150" s="2">
        <v>1</v>
      </c>
      <c r="BW150" s="2">
        <f t="shared" si="97"/>
        <v>0.625</v>
      </c>
      <c r="BX150" s="2">
        <f t="shared" si="98"/>
        <v>1</v>
      </c>
      <c r="BY150" s="2">
        <v>1</v>
      </c>
      <c r="BZ150" s="2">
        <v>1</v>
      </c>
      <c r="CA150" s="2">
        <v>1</v>
      </c>
      <c r="CB150" s="2">
        <v>1</v>
      </c>
      <c r="CC150" s="2">
        <f t="shared" si="99"/>
        <v>0.25</v>
      </c>
      <c r="CD150" s="2">
        <f t="shared" si="100"/>
        <v>0</v>
      </c>
      <c r="CE150" s="2">
        <v>0</v>
      </c>
      <c r="CF150" s="2">
        <v>0</v>
      </c>
      <c r="CG150" s="2">
        <f t="shared" si="101"/>
        <v>0</v>
      </c>
      <c r="CH150" s="2">
        <v>0</v>
      </c>
      <c r="CI150" s="2">
        <v>0</v>
      </c>
      <c r="CJ150" s="2">
        <v>0</v>
      </c>
      <c r="CK150" s="2">
        <v>1</v>
      </c>
    </row>
    <row r="151" spans="1:89" x14ac:dyDescent="0.2">
      <c r="A151" s="1">
        <v>44</v>
      </c>
      <c r="B151" s="1" t="s">
        <v>267</v>
      </c>
      <c r="C151" s="1" t="s">
        <v>260</v>
      </c>
      <c r="D151" s="1" t="s">
        <v>203</v>
      </c>
      <c r="E151" s="1" t="s">
        <v>190</v>
      </c>
      <c r="F151" s="1" t="s">
        <v>190</v>
      </c>
      <c r="G151" s="2">
        <f t="shared" si="69"/>
        <v>0.38206845238095238</v>
      </c>
      <c r="H151" s="2">
        <f t="shared" si="70"/>
        <v>0.3839285714285714</v>
      </c>
      <c r="I151" s="2">
        <f t="shared" si="71"/>
        <v>0.38020833333333331</v>
      </c>
      <c r="J151" s="2">
        <f t="shared" si="72"/>
        <v>0.64285714285714279</v>
      </c>
      <c r="K151" s="2">
        <f t="shared" si="73"/>
        <v>0.5357142857142857</v>
      </c>
      <c r="L151" s="2">
        <f t="shared" si="74"/>
        <v>0.5357142857142857</v>
      </c>
      <c r="M151" s="2">
        <v>1</v>
      </c>
      <c r="N151" s="2">
        <v>1</v>
      </c>
      <c r="O151" s="2">
        <f t="shared" si="75"/>
        <v>0.75</v>
      </c>
      <c r="P151" s="2">
        <v>0.25</v>
      </c>
      <c r="Q151" s="2">
        <v>0.5</v>
      </c>
      <c r="R151" s="2">
        <f t="shared" si="76"/>
        <v>0</v>
      </c>
      <c r="S151" s="2">
        <v>0</v>
      </c>
      <c r="T151" s="2">
        <v>0</v>
      </c>
      <c r="U151" s="2">
        <v>0</v>
      </c>
      <c r="V151" s="2">
        <v>0</v>
      </c>
      <c r="W151" s="2">
        <v>1</v>
      </c>
      <c r="X151" s="2">
        <f t="shared" si="77"/>
        <v>0.75</v>
      </c>
      <c r="Y151" s="2">
        <f t="shared" si="78"/>
        <v>0.75</v>
      </c>
      <c r="Z151" s="2">
        <f t="shared" si="79"/>
        <v>0.75</v>
      </c>
      <c r="AA151" s="2">
        <v>0.25</v>
      </c>
      <c r="AB151" s="2">
        <v>0.5</v>
      </c>
      <c r="AC151" s="2">
        <f t="shared" si="80"/>
        <v>1</v>
      </c>
      <c r="AD151" s="2">
        <v>0.5</v>
      </c>
      <c r="AE151" s="2">
        <v>0.5</v>
      </c>
      <c r="AF151" s="2">
        <f t="shared" si="81"/>
        <v>0.5</v>
      </c>
      <c r="AG151" s="2">
        <v>0.5</v>
      </c>
      <c r="AH151" s="2">
        <v>0</v>
      </c>
      <c r="AI151" s="2">
        <f t="shared" si="82"/>
        <v>0.25</v>
      </c>
      <c r="AJ151" s="2">
        <f t="shared" si="83"/>
        <v>0.5</v>
      </c>
      <c r="AK151" s="2">
        <f t="shared" si="84"/>
        <v>0.5</v>
      </c>
      <c r="AL151" s="2">
        <f t="shared" si="85"/>
        <v>1</v>
      </c>
      <c r="AM151" s="2">
        <v>0.5</v>
      </c>
      <c r="AN151" s="2">
        <v>0.5</v>
      </c>
      <c r="AO151" s="2">
        <v>0</v>
      </c>
      <c r="AP151" s="2">
        <f t="shared" si="86"/>
        <v>0</v>
      </c>
      <c r="AQ151" s="2">
        <f t="shared" si="87"/>
        <v>0</v>
      </c>
      <c r="AR151" s="2">
        <v>0</v>
      </c>
      <c r="AS151" s="2">
        <v>0</v>
      </c>
      <c r="AT151" s="2">
        <v>0</v>
      </c>
      <c r="AU151" s="2">
        <v>0</v>
      </c>
      <c r="AV151" s="2">
        <f t="shared" si="88"/>
        <v>0.16666666666666666</v>
      </c>
      <c r="AW151" s="2">
        <f t="shared" si="89"/>
        <v>0</v>
      </c>
      <c r="AX151" s="2">
        <f t="shared" si="90"/>
        <v>0</v>
      </c>
      <c r="AY151" s="2">
        <v>0</v>
      </c>
      <c r="AZ151" s="2">
        <v>0</v>
      </c>
      <c r="BA151" s="2">
        <v>0</v>
      </c>
      <c r="BB151" s="2">
        <f t="shared" si="91"/>
        <v>0.33333333333333331</v>
      </c>
      <c r="BC151" s="2">
        <f t="shared" si="92"/>
        <v>0.33333333333333331</v>
      </c>
      <c r="BD151" s="2">
        <v>0</v>
      </c>
      <c r="BE151" s="2">
        <v>0</v>
      </c>
      <c r="BF151" s="2">
        <v>1</v>
      </c>
      <c r="BG151" s="2">
        <f t="shared" si="93"/>
        <v>0.46875</v>
      </c>
      <c r="BH151" s="2">
        <f t="shared" si="94"/>
        <v>0.5</v>
      </c>
      <c r="BI151" s="2">
        <f t="shared" si="95"/>
        <v>0.16666666666666666</v>
      </c>
      <c r="BJ151" s="2">
        <v>0</v>
      </c>
      <c r="BK151" s="2">
        <v>1</v>
      </c>
      <c r="BL151" s="2">
        <v>0</v>
      </c>
      <c r="BM151" s="2">
        <v>0</v>
      </c>
      <c r="BN151" s="2">
        <v>0</v>
      </c>
      <c r="BO151" s="2">
        <v>0</v>
      </c>
      <c r="BP151" s="2">
        <f t="shared" si="96"/>
        <v>0.83333333333333337</v>
      </c>
      <c r="BQ151" s="2">
        <v>1</v>
      </c>
      <c r="BR151" s="2">
        <v>1</v>
      </c>
      <c r="BS151" s="2">
        <v>1</v>
      </c>
      <c r="BT151" s="2">
        <v>1</v>
      </c>
      <c r="BU151" s="2">
        <v>0</v>
      </c>
      <c r="BV151" s="2">
        <v>1</v>
      </c>
      <c r="BW151" s="2">
        <f t="shared" si="97"/>
        <v>0.4375</v>
      </c>
      <c r="BX151" s="2">
        <f t="shared" si="98"/>
        <v>0.75</v>
      </c>
      <c r="BY151" s="2">
        <v>1</v>
      </c>
      <c r="BZ151" s="2">
        <v>1</v>
      </c>
      <c r="CA151" s="2">
        <v>0</v>
      </c>
      <c r="CB151" s="2">
        <v>1</v>
      </c>
      <c r="CC151" s="2">
        <f t="shared" si="99"/>
        <v>0.125</v>
      </c>
      <c r="CD151" s="2">
        <f t="shared" si="100"/>
        <v>0</v>
      </c>
      <c r="CE151" s="2">
        <v>0</v>
      </c>
      <c r="CF151" s="2">
        <v>0</v>
      </c>
      <c r="CG151" s="2">
        <f t="shared" si="101"/>
        <v>0.5</v>
      </c>
      <c r="CH151" s="2">
        <v>0.5</v>
      </c>
      <c r="CI151" s="2">
        <v>0</v>
      </c>
      <c r="CJ151" s="2">
        <v>0</v>
      </c>
      <c r="CK151" s="2">
        <v>0</v>
      </c>
    </row>
    <row r="152" spans="1:89" x14ac:dyDescent="0.2">
      <c r="A152" s="1">
        <v>127</v>
      </c>
      <c r="B152" s="1" t="s">
        <v>351</v>
      </c>
      <c r="C152" s="1" t="s">
        <v>349</v>
      </c>
      <c r="D152" s="1" t="s">
        <v>193</v>
      </c>
      <c r="E152" s="1" t="s">
        <v>190</v>
      </c>
      <c r="F152" s="1" t="s">
        <v>190</v>
      </c>
      <c r="G152" s="2">
        <f t="shared" si="69"/>
        <v>0.3794642857142857</v>
      </c>
      <c r="H152" s="2">
        <f t="shared" si="70"/>
        <v>0.19642857142857142</v>
      </c>
      <c r="I152" s="2">
        <f t="shared" si="71"/>
        <v>0.5625</v>
      </c>
      <c r="J152" s="2">
        <f t="shared" si="72"/>
        <v>0.30952380952380953</v>
      </c>
      <c r="K152" s="2">
        <f t="shared" si="73"/>
        <v>0.2857142857142857</v>
      </c>
      <c r="L152" s="2">
        <f t="shared" si="74"/>
        <v>0.2857142857142857</v>
      </c>
      <c r="M152" s="2">
        <v>1</v>
      </c>
      <c r="N152" s="2">
        <v>0</v>
      </c>
      <c r="O152" s="2">
        <f t="shared" si="75"/>
        <v>1</v>
      </c>
      <c r="P152" s="2">
        <v>0.25</v>
      </c>
      <c r="Q152" s="2">
        <v>0.75</v>
      </c>
      <c r="R152" s="2">
        <f t="shared" si="76"/>
        <v>0</v>
      </c>
      <c r="S152" s="2">
        <v>0</v>
      </c>
      <c r="T152" s="2">
        <v>0</v>
      </c>
      <c r="U152" s="2">
        <v>0</v>
      </c>
      <c r="V152" s="2">
        <v>0</v>
      </c>
      <c r="W152" s="2">
        <v>0</v>
      </c>
      <c r="X152" s="2">
        <f t="shared" si="77"/>
        <v>0.33333333333333331</v>
      </c>
      <c r="Y152" s="2">
        <f t="shared" si="78"/>
        <v>0.33333333333333331</v>
      </c>
      <c r="Z152" s="2">
        <f t="shared" si="79"/>
        <v>0</v>
      </c>
      <c r="AA152" s="2">
        <v>0</v>
      </c>
      <c r="AB152" s="2">
        <v>0</v>
      </c>
      <c r="AC152" s="2">
        <f t="shared" si="80"/>
        <v>1</v>
      </c>
      <c r="AD152" s="2">
        <v>0.5</v>
      </c>
      <c r="AE152" s="2">
        <v>0.5</v>
      </c>
      <c r="AF152" s="2">
        <f t="shared" si="81"/>
        <v>0</v>
      </c>
      <c r="AG152" s="2">
        <v>0</v>
      </c>
      <c r="AH152" s="2">
        <v>0</v>
      </c>
      <c r="AI152" s="2">
        <f t="shared" si="82"/>
        <v>0.375</v>
      </c>
      <c r="AJ152" s="2">
        <f t="shared" si="83"/>
        <v>0</v>
      </c>
      <c r="AK152" s="2">
        <f t="shared" si="84"/>
        <v>0</v>
      </c>
      <c r="AL152" s="2">
        <f t="shared" si="85"/>
        <v>0</v>
      </c>
      <c r="AM152" s="2">
        <v>0</v>
      </c>
      <c r="AN152" s="2">
        <v>0</v>
      </c>
      <c r="AO152" s="2">
        <v>0</v>
      </c>
      <c r="AP152" s="2">
        <f t="shared" si="86"/>
        <v>0.75</v>
      </c>
      <c r="AQ152" s="2">
        <f t="shared" si="87"/>
        <v>0.75</v>
      </c>
      <c r="AR152" s="2">
        <v>1</v>
      </c>
      <c r="AS152" s="2">
        <v>0</v>
      </c>
      <c r="AT152" s="2">
        <v>1</v>
      </c>
      <c r="AU152" s="2">
        <v>1</v>
      </c>
      <c r="AV152" s="2">
        <f t="shared" si="88"/>
        <v>0.33333333333333331</v>
      </c>
      <c r="AW152" s="2">
        <f t="shared" si="89"/>
        <v>0</v>
      </c>
      <c r="AX152" s="2">
        <f t="shared" si="90"/>
        <v>0</v>
      </c>
      <c r="AY152" s="2">
        <v>0</v>
      </c>
      <c r="AZ152" s="2">
        <v>0</v>
      </c>
      <c r="BA152" s="2">
        <v>0</v>
      </c>
      <c r="BB152" s="2">
        <f t="shared" si="91"/>
        <v>0.66666666666666663</v>
      </c>
      <c r="BC152" s="2">
        <f t="shared" si="92"/>
        <v>0.66666666666666663</v>
      </c>
      <c r="BD152" s="2">
        <v>1</v>
      </c>
      <c r="BE152" s="2">
        <v>0</v>
      </c>
      <c r="BF152" s="2">
        <v>1</v>
      </c>
      <c r="BG152" s="2">
        <f t="shared" si="93"/>
        <v>0.5</v>
      </c>
      <c r="BH152" s="2">
        <f t="shared" si="94"/>
        <v>0.5</v>
      </c>
      <c r="BI152" s="2">
        <f t="shared" si="95"/>
        <v>0.83333333333333337</v>
      </c>
      <c r="BJ152" s="2">
        <v>1</v>
      </c>
      <c r="BK152" s="2">
        <v>1</v>
      </c>
      <c r="BL152" s="2">
        <v>1</v>
      </c>
      <c r="BM152" s="2">
        <v>0</v>
      </c>
      <c r="BN152" s="2">
        <v>1</v>
      </c>
      <c r="BO152" s="2">
        <v>1</v>
      </c>
      <c r="BP152" s="2">
        <f t="shared" si="96"/>
        <v>0.16666666666666666</v>
      </c>
      <c r="BQ152" s="2">
        <v>0</v>
      </c>
      <c r="BR152" s="2">
        <v>0</v>
      </c>
      <c r="BS152" s="2">
        <v>0</v>
      </c>
      <c r="BT152" s="2">
        <v>0</v>
      </c>
      <c r="BU152" s="2">
        <v>1</v>
      </c>
      <c r="BV152" s="2">
        <v>0</v>
      </c>
      <c r="BW152" s="2">
        <f t="shared" si="97"/>
        <v>0.5</v>
      </c>
      <c r="BX152" s="2">
        <f t="shared" si="98"/>
        <v>0.75</v>
      </c>
      <c r="BY152" s="2">
        <v>1</v>
      </c>
      <c r="BZ152" s="2">
        <v>1</v>
      </c>
      <c r="CA152" s="2">
        <v>1</v>
      </c>
      <c r="CB152" s="2">
        <v>0</v>
      </c>
      <c r="CC152" s="2">
        <f t="shared" si="99"/>
        <v>0.25</v>
      </c>
      <c r="CD152" s="2">
        <f t="shared" si="100"/>
        <v>0</v>
      </c>
      <c r="CE152" s="2">
        <v>0</v>
      </c>
      <c r="CF152" s="2">
        <v>0</v>
      </c>
      <c r="CG152" s="2">
        <f t="shared" si="101"/>
        <v>0</v>
      </c>
      <c r="CH152" s="2">
        <v>0</v>
      </c>
      <c r="CI152" s="2">
        <v>0</v>
      </c>
      <c r="CJ152" s="2">
        <v>0</v>
      </c>
      <c r="CK152" s="2">
        <v>1</v>
      </c>
    </row>
    <row r="153" spans="1:89" x14ac:dyDescent="0.2">
      <c r="A153" s="1">
        <v>62</v>
      </c>
      <c r="B153" s="1" t="s">
        <v>286</v>
      </c>
      <c r="C153" s="1" t="s">
        <v>260</v>
      </c>
      <c r="D153" s="1" t="s">
        <v>236</v>
      </c>
      <c r="E153" s="1" t="s">
        <v>190</v>
      </c>
      <c r="F153" s="1" t="s">
        <v>190</v>
      </c>
      <c r="G153" s="2">
        <f t="shared" si="69"/>
        <v>0.37425595238095233</v>
      </c>
      <c r="H153" s="2">
        <f t="shared" si="70"/>
        <v>0.34226190476190477</v>
      </c>
      <c r="I153" s="2">
        <f t="shared" si="71"/>
        <v>0.40625</v>
      </c>
      <c r="J153" s="2">
        <f t="shared" si="72"/>
        <v>0.72619047619047616</v>
      </c>
      <c r="K153" s="2">
        <f t="shared" si="73"/>
        <v>0.5357142857142857</v>
      </c>
      <c r="L153" s="2">
        <f t="shared" si="74"/>
        <v>0.5357142857142857</v>
      </c>
      <c r="M153" s="2">
        <v>1</v>
      </c>
      <c r="N153" s="2">
        <v>1</v>
      </c>
      <c r="O153" s="2">
        <f t="shared" si="75"/>
        <v>0.75</v>
      </c>
      <c r="P153" s="2">
        <v>0.25</v>
      </c>
      <c r="Q153" s="2">
        <v>0.5</v>
      </c>
      <c r="R153" s="2">
        <f t="shared" si="76"/>
        <v>0</v>
      </c>
      <c r="S153" s="2">
        <v>0</v>
      </c>
      <c r="T153" s="2">
        <v>0</v>
      </c>
      <c r="U153" s="2">
        <v>0</v>
      </c>
      <c r="V153" s="2">
        <v>0</v>
      </c>
      <c r="W153" s="2">
        <v>1</v>
      </c>
      <c r="X153" s="2">
        <f t="shared" si="77"/>
        <v>0.91666666666666663</v>
      </c>
      <c r="Y153" s="2">
        <f t="shared" si="78"/>
        <v>0.91666666666666663</v>
      </c>
      <c r="Z153" s="2">
        <f t="shared" si="79"/>
        <v>0.75</v>
      </c>
      <c r="AA153" s="2">
        <v>0.25</v>
      </c>
      <c r="AB153" s="2">
        <v>0.5</v>
      </c>
      <c r="AC153" s="2">
        <f t="shared" si="80"/>
        <v>1</v>
      </c>
      <c r="AD153" s="2">
        <v>0.5</v>
      </c>
      <c r="AE153" s="2">
        <v>0.5</v>
      </c>
      <c r="AF153" s="2">
        <f t="shared" si="81"/>
        <v>1</v>
      </c>
      <c r="AG153" s="2">
        <v>0.5</v>
      </c>
      <c r="AH153" s="2">
        <v>0.5</v>
      </c>
      <c r="AI153" s="2">
        <f t="shared" si="82"/>
        <v>0.125</v>
      </c>
      <c r="AJ153" s="2">
        <f t="shared" si="83"/>
        <v>0.25</v>
      </c>
      <c r="AK153" s="2">
        <f t="shared" si="84"/>
        <v>0.25</v>
      </c>
      <c r="AL153" s="2">
        <f t="shared" si="85"/>
        <v>0.5</v>
      </c>
      <c r="AM153" s="2">
        <v>0.5</v>
      </c>
      <c r="AN153" s="2">
        <v>0</v>
      </c>
      <c r="AO153" s="2">
        <v>0</v>
      </c>
      <c r="AP153" s="2">
        <f t="shared" si="86"/>
        <v>0</v>
      </c>
      <c r="AQ153" s="2">
        <f t="shared" si="87"/>
        <v>0</v>
      </c>
      <c r="AR153" s="2">
        <v>0</v>
      </c>
      <c r="AS153" s="2">
        <v>0</v>
      </c>
      <c r="AT153" s="2">
        <v>0</v>
      </c>
      <c r="AU153" s="2">
        <v>0</v>
      </c>
      <c r="AV153" s="2">
        <f t="shared" si="88"/>
        <v>0.16666666666666666</v>
      </c>
      <c r="AW153" s="2">
        <f t="shared" si="89"/>
        <v>0</v>
      </c>
      <c r="AX153" s="2">
        <f t="shared" si="90"/>
        <v>0</v>
      </c>
      <c r="AY153" s="2">
        <v>0</v>
      </c>
      <c r="AZ153" s="2">
        <v>0</v>
      </c>
      <c r="BA153" s="2">
        <v>0</v>
      </c>
      <c r="BB153" s="2">
        <f t="shared" si="91"/>
        <v>0.33333333333333331</v>
      </c>
      <c r="BC153" s="2">
        <f t="shared" si="92"/>
        <v>0.33333333333333331</v>
      </c>
      <c r="BD153" s="2">
        <v>0</v>
      </c>
      <c r="BE153" s="2">
        <v>0</v>
      </c>
      <c r="BF153" s="2">
        <v>1</v>
      </c>
      <c r="BG153" s="2">
        <f t="shared" si="93"/>
        <v>0.47916666666666663</v>
      </c>
      <c r="BH153" s="2">
        <f t="shared" si="94"/>
        <v>0.58333333333333326</v>
      </c>
      <c r="BI153" s="2">
        <f t="shared" si="95"/>
        <v>0.66666666666666663</v>
      </c>
      <c r="BJ153" s="2">
        <v>1</v>
      </c>
      <c r="BK153" s="2">
        <v>1</v>
      </c>
      <c r="BL153" s="2">
        <v>1</v>
      </c>
      <c r="BM153" s="2">
        <v>0</v>
      </c>
      <c r="BN153" s="2">
        <v>0</v>
      </c>
      <c r="BO153" s="2">
        <v>1</v>
      </c>
      <c r="BP153" s="2">
        <f t="shared" si="96"/>
        <v>0.5</v>
      </c>
      <c r="BQ153" s="2">
        <v>1</v>
      </c>
      <c r="BR153" s="2">
        <v>0</v>
      </c>
      <c r="BS153" s="2">
        <v>1</v>
      </c>
      <c r="BT153" s="2">
        <v>1</v>
      </c>
      <c r="BU153" s="2">
        <v>0</v>
      </c>
      <c r="BV153" s="2">
        <v>0</v>
      </c>
      <c r="BW153" s="2">
        <f t="shared" si="97"/>
        <v>0.375</v>
      </c>
      <c r="BX153" s="2">
        <f t="shared" si="98"/>
        <v>0.5</v>
      </c>
      <c r="BY153" s="2">
        <v>1</v>
      </c>
      <c r="BZ153" s="2">
        <v>1</v>
      </c>
      <c r="CA153" s="2">
        <v>0</v>
      </c>
      <c r="CB153" s="2">
        <v>0</v>
      </c>
      <c r="CC153" s="2">
        <f t="shared" si="99"/>
        <v>0.25</v>
      </c>
      <c r="CD153" s="2">
        <f t="shared" si="100"/>
        <v>0</v>
      </c>
      <c r="CE153" s="2">
        <v>0</v>
      </c>
      <c r="CF153" s="2">
        <v>0</v>
      </c>
      <c r="CG153" s="2">
        <f t="shared" si="101"/>
        <v>0</v>
      </c>
      <c r="CH153" s="2">
        <v>0</v>
      </c>
      <c r="CI153" s="2">
        <v>0</v>
      </c>
      <c r="CJ153" s="2">
        <v>0</v>
      </c>
      <c r="CK153" s="2">
        <v>1</v>
      </c>
    </row>
    <row r="154" spans="1:89" x14ac:dyDescent="0.2">
      <c r="A154" s="1">
        <v>78</v>
      </c>
      <c r="B154" s="1" t="s">
        <v>303</v>
      </c>
      <c r="C154" s="1" t="s">
        <v>296</v>
      </c>
      <c r="D154" s="1" t="s">
        <v>249</v>
      </c>
      <c r="E154" s="1" t="s">
        <v>297</v>
      </c>
      <c r="F154" s="1" t="s">
        <v>297</v>
      </c>
      <c r="G154" s="2">
        <f t="shared" si="69"/>
        <v>0.36904761904761901</v>
      </c>
      <c r="H154" s="2">
        <f t="shared" si="70"/>
        <v>0.21726190476190477</v>
      </c>
      <c r="I154" s="2">
        <f t="shared" si="71"/>
        <v>0.52083333333333326</v>
      </c>
      <c r="J154" s="2">
        <f t="shared" si="72"/>
        <v>0.76785714285714279</v>
      </c>
      <c r="K154" s="2">
        <f t="shared" si="73"/>
        <v>0.5357142857142857</v>
      </c>
      <c r="L154" s="2">
        <f t="shared" si="74"/>
        <v>0.5357142857142857</v>
      </c>
      <c r="M154" s="2">
        <v>1</v>
      </c>
      <c r="N154" s="2">
        <v>1</v>
      </c>
      <c r="O154" s="2">
        <f t="shared" si="75"/>
        <v>0.75</v>
      </c>
      <c r="P154" s="2">
        <v>0.25</v>
      </c>
      <c r="Q154" s="2">
        <v>0.5</v>
      </c>
      <c r="R154" s="2">
        <f t="shared" si="76"/>
        <v>0</v>
      </c>
      <c r="S154" s="2">
        <v>0</v>
      </c>
      <c r="T154" s="2">
        <v>0</v>
      </c>
      <c r="U154" s="2">
        <v>0</v>
      </c>
      <c r="V154" s="2">
        <v>0</v>
      </c>
      <c r="W154" s="2">
        <v>1</v>
      </c>
      <c r="X154" s="2">
        <f t="shared" si="77"/>
        <v>1</v>
      </c>
      <c r="Y154" s="2">
        <f t="shared" si="78"/>
        <v>1</v>
      </c>
      <c r="Z154" s="2">
        <f t="shared" si="79"/>
        <v>1</v>
      </c>
      <c r="AA154" s="2">
        <v>0.25</v>
      </c>
      <c r="AB154" s="2">
        <v>0.75</v>
      </c>
      <c r="AC154" s="2">
        <f t="shared" si="80"/>
        <v>1</v>
      </c>
      <c r="AD154" s="2">
        <v>0.5</v>
      </c>
      <c r="AE154" s="2">
        <v>0.5</v>
      </c>
      <c r="AF154" s="2">
        <f t="shared" si="81"/>
        <v>1</v>
      </c>
      <c r="AG154" s="2">
        <v>0.5</v>
      </c>
      <c r="AH154" s="2">
        <v>0.5</v>
      </c>
      <c r="AI154" s="2">
        <f t="shared" si="82"/>
        <v>0</v>
      </c>
      <c r="AJ154" s="2">
        <f t="shared" si="83"/>
        <v>0</v>
      </c>
      <c r="AK154" s="2">
        <f t="shared" si="84"/>
        <v>0</v>
      </c>
      <c r="AL154" s="2">
        <f t="shared" si="85"/>
        <v>0</v>
      </c>
      <c r="AM154" s="2">
        <v>0</v>
      </c>
      <c r="AN154" s="2">
        <v>0</v>
      </c>
      <c r="AO154" s="2">
        <v>0</v>
      </c>
      <c r="AP154" s="2">
        <f t="shared" si="86"/>
        <v>0</v>
      </c>
      <c r="AQ154" s="2">
        <f t="shared" si="87"/>
        <v>0</v>
      </c>
      <c r="AR154" s="2">
        <v>0</v>
      </c>
      <c r="AS154" s="2">
        <v>0</v>
      </c>
      <c r="AT154" s="2">
        <v>0</v>
      </c>
      <c r="AU154" s="2">
        <v>0</v>
      </c>
      <c r="AV154" s="2">
        <f t="shared" si="88"/>
        <v>0.16666666666666666</v>
      </c>
      <c r="AW154" s="2">
        <f t="shared" si="89"/>
        <v>0</v>
      </c>
      <c r="AX154" s="2">
        <f t="shared" si="90"/>
        <v>0</v>
      </c>
      <c r="AY154" s="2">
        <v>0</v>
      </c>
      <c r="AZ154" s="2">
        <v>0</v>
      </c>
      <c r="BA154" s="2">
        <v>0</v>
      </c>
      <c r="BB154" s="2">
        <f t="shared" si="91"/>
        <v>0.33333333333333331</v>
      </c>
      <c r="BC154" s="2">
        <f t="shared" si="92"/>
        <v>0.33333333333333331</v>
      </c>
      <c r="BD154" s="2">
        <v>0</v>
      </c>
      <c r="BE154" s="2">
        <v>0</v>
      </c>
      <c r="BF154" s="2">
        <v>1</v>
      </c>
      <c r="BG154" s="2">
        <f t="shared" si="93"/>
        <v>0.54166666666666663</v>
      </c>
      <c r="BH154" s="2">
        <f t="shared" si="94"/>
        <v>0.33333333333333331</v>
      </c>
      <c r="BI154" s="2">
        <f t="shared" si="95"/>
        <v>0.66666666666666663</v>
      </c>
      <c r="BJ154" s="2">
        <v>0</v>
      </c>
      <c r="BK154" s="2">
        <v>1</v>
      </c>
      <c r="BL154" s="2">
        <v>1</v>
      </c>
      <c r="BM154" s="2">
        <v>1</v>
      </c>
      <c r="BN154" s="2">
        <v>0</v>
      </c>
      <c r="BO154" s="2">
        <v>1</v>
      </c>
      <c r="BP154" s="2">
        <f t="shared" si="96"/>
        <v>0</v>
      </c>
      <c r="BQ154" s="2">
        <v>0</v>
      </c>
      <c r="BR154" s="2">
        <v>0</v>
      </c>
      <c r="BS154" s="2">
        <v>0</v>
      </c>
      <c r="BT154" s="2">
        <v>0</v>
      </c>
      <c r="BU154" s="2">
        <v>0</v>
      </c>
      <c r="BV154" s="2">
        <v>0</v>
      </c>
      <c r="BW154" s="2">
        <f t="shared" si="97"/>
        <v>0.75</v>
      </c>
      <c r="BX154" s="2">
        <f t="shared" si="98"/>
        <v>1</v>
      </c>
      <c r="BY154" s="2">
        <v>1</v>
      </c>
      <c r="BZ154" s="2">
        <v>1</v>
      </c>
      <c r="CA154" s="2">
        <v>1</v>
      </c>
      <c r="CB154" s="2">
        <v>1</v>
      </c>
      <c r="CC154" s="2">
        <f t="shared" si="99"/>
        <v>0.5</v>
      </c>
      <c r="CD154" s="2">
        <f t="shared" si="100"/>
        <v>1</v>
      </c>
      <c r="CE154" s="2">
        <v>0.5</v>
      </c>
      <c r="CF154" s="2">
        <v>0.5</v>
      </c>
      <c r="CG154" s="2">
        <f t="shared" si="101"/>
        <v>0</v>
      </c>
      <c r="CH154" s="2">
        <v>0</v>
      </c>
      <c r="CI154" s="2">
        <v>0</v>
      </c>
      <c r="CJ154" s="2">
        <v>0</v>
      </c>
      <c r="CK154" s="2">
        <v>1</v>
      </c>
    </row>
    <row r="155" spans="1:89" x14ac:dyDescent="0.2">
      <c r="A155" s="1">
        <v>84</v>
      </c>
      <c r="B155" s="1" t="s">
        <v>311</v>
      </c>
      <c r="C155" s="1" t="s">
        <v>305</v>
      </c>
      <c r="D155" s="1" t="s">
        <v>203</v>
      </c>
      <c r="E155" s="1" t="s">
        <v>190</v>
      </c>
      <c r="F155" s="1" t="s">
        <v>190</v>
      </c>
      <c r="G155" s="2">
        <f t="shared" si="69"/>
        <v>0.359375</v>
      </c>
      <c r="H155" s="2">
        <f t="shared" si="70"/>
        <v>0.25</v>
      </c>
      <c r="I155" s="2">
        <f t="shared" si="71"/>
        <v>0.46875</v>
      </c>
      <c r="J155" s="2">
        <f t="shared" si="72"/>
        <v>0.70833333333333326</v>
      </c>
      <c r="K155" s="2">
        <f t="shared" si="73"/>
        <v>0.5</v>
      </c>
      <c r="L155" s="2">
        <f t="shared" si="74"/>
        <v>0.5</v>
      </c>
      <c r="M155" s="2">
        <v>1</v>
      </c>
      <c r="N155" s="2">
        <v>1</v>
      </c>
      <c r="O155" s="2">
        <f t="shared" si="75"/>
        <v>0.5</v>
      </c>
      <c r="P155" s="2">
        <v>0.25</v>
      </c>
      <c r="Q155" s="2">
        <v>0.25</v>
      </c>
      <c r="R155" s="2">
        <f t="shared" si="76"/>
        <v>0</v>
      </c>
      <c r="S155" s="2">
        <v>0</v>
      </c>
      <c r="T155" s="2">
        <v>0</v>
      </c>
      <c r="U155" s="2">
        <v>0</v>
      </c>
      <c r="V155" s="2">
        <v>0</v>
      </c>
      <c r="W155" s="2">
        <v>1</v>
      </c>
      <c r="X155" s="2">
        <f t="shared" si="77"/>
        <v>0.91666666666666663</v>
      </c>
      <c r="Y155" s="2">
        <f t="shared" si="78"/>
        <v>0.91666666666666663</v>
      </c>
      <c r="Z155" s="2">
        <f t="shared" si="79"/>
        <v>0.75</v>
      </c>
      <c r="AA155" s="2">
        <v>0.25</v>
      </c>
      <c r="AB155" s="2">
        <v>0.5</v>
      </c>
      <c r="AC155" s="2">
        <f t="shared" si="80"/>
        <v>1</v>
      </c>
      <c r="AD155" s="2">
        <v>0.5</v>
      </c>
      <c r="AE155" s="2">
        <v>0.5</v>
      </c>
      <c r="AF155" s="2">
        <f t="shared" si="81"/>
        <v>1</v>
      </c>
      <c r="AG155" s="2">
        <v>0.5</v>
      </c>
      <c r="AH155" s="2">
        <v>0.5</v>
      </c>
      <c r="AI155" s="2">
        <f t="shared" si="82"/>
        <v>0</v>
      </c>
      <c r="AJ155" s="2">
        <f t="shared" si="83"/>
        <v>0</v>
      </c>
      <c r="AK155" s="2">
        <f t="shared" si="84"/>
        <v>0</v>
      </c>
      <c r="AL155" s="2">
        <f t="shared" si="85"/>
        <v>0</v>
      </c>
      <c r="AM155" s="2">
        <v>0</v>
      </c>
      <c r="AN155" s="2">
        <v>0</v>
      </c>
      <c r="AO155" s="2">
        <v>0</v>
      </c>
      <c r="AP155" s="2">
        <f t="shared" si="86"/>
        <v>0</v>
      </c>
      <c r="AQ155" s="2">
        <f t="shared" si="87"/>
        <v>0</v>
      </c>
      <c r="AR155" s="2">
        <v>0</v>
      </c>
      <c r="AS155" s="2">
        <v>0</v>
      </c>
      <c r="AT155" s="2">
        <v>0</v>
      </c>
      <c r="AU155" s="2">
        <v>0</v>
      </c>
      <c r="AV155" s="2">
        <f t="shared" si="88"/>
        <v>0.16666666666666666</v>
      </c>
      <c r="AW155" s="2">
        <f t="shared" si="89"/>
        <v>0</v>
      </c>
      <c r="AX155" s="2">
        <f t="shared" si="90"/>
        <v>0</v>
      </c>
      <c r="AY155" s="2">
        <v>0</v>
      </c>
      <c r="AZ155" s="2">
        <v>0</v>
      </c>
      <c r="BA155" s="2">
        <v>0</v>
      </c>
      <c r="BB155" s="2">
        <f t="shared" si="91"/>
        <v>0.33333333333333331</v>
      </c>
      <c r="BC155" s="2">
        <f t="shared" si="92"/>
        <v>0.33333333333333331</v>
      </c>
      <c r="BD155" s="2">
        <v>1</v>
      </c>
      <c r="BE155" s="2">
        <v>0</v>
      </c>
      <c r="BF155" s="2">
        <v>0</v>
      </c>
      <c r="BG155" s="2">
        <f t="shared" si="93"/>
        <v>0.5625</v>
      </c>
      <c r="BH155" s="2">
        <f t="shared" si="94"/>
        <v>0.5</v>
      </c>
      <c r="BI155" s="2">
        <f t="shared" si="95"/>
        <v>0.66666666666666663</v>
      </c>
      <c r="BJ155" s="2">
        <v>1</v>
      </c>
      <c r="BK155" s="2">
        <v>1</v>
      </c>
      <c r="BL155" s="2">
        <v>1</v>
      </c>
      <c r="BM155" s="2">
        <v>0</v>
      </c>
      <c r="BN155" s="2">
        <v>0</v>
      </c>
      <c r="BO155" s="2">
        <v>1</v>
      </c>
      <c r="BP155" s="2">
        <f t="shared" si="96"/>
        <v>0.33333333333333331</v>
      </c>
      <c r="BQ155" s="2">
        <v>1</v>
      </c>
      <c r="BR155" s="2">
        <v>1</v>
      </c>
      <c r="BS155" s="2">
        <v>0</v>
      </c>
      <c r="BT155" s="2">
        <v>0</v>
      </c>
      <c r="BU155" s="2">
        <v>0</v>
      </c>
      <c r="BV155" s="2">
        <v>0</v>
      </c>
      <c r="BW155" s="2">
        <f t="shared" si="97"/>
        <v>0.625</v>
      </c>
      <c r="BX155" s="2">
        <f t="shared" si="98"/>
        <v>1</v>
      </c>
      <c r="BY155" s="2">
        <v>1</v>
      </c>
      <c r="BZ155" s="2">
        <v>1</v>
      </c>
      <c r="CA155" s="2">
        <v>1</v>
      </c>
      <c r="CB155" s="2">
        <v>1</v>
      </c>
      <c r="CC155" s="2">
        <f t="shared" si="99"/>
        <v>0.25</v>
      </c>
      <c r="CD155" s="2">
        <f t="shared" si="100"/>
        <v>0</v>
      </c>
      <c r="CE155" s="2">
        <v>0</v>
      </c>
      <c r="CF155" s="2">
        <v>0</v>
      </c>
      <c r="CG155" s="2">
        <f t="shared" si="101"/>
        <v>0</v>
      </c>
      <c r="CH155" s="2">
        <v>0</v>
      </c>
      <c r="CI155" s="2">
        <v>0</v>
      </c>
      <c r="CJ155" s="2">
        <v>0</v>
      </c>
      <c r="CK155" s="2">
        <v>1</v>
      </c>
    </row>
    <row r="156" spans="1:89" x14ac:dyDescent="0.2">
      <c r="A156" s="1">
        <v>86</v>
      </c>
      <c r="B156" s="1" t="s">
        <v>314</v>
      </c>
      <c r="C156" s="1" t="s">
        <v>305</v>
      </c>
      <c r="D156" s="1" t="s">
        <v>207</v>
      </c>
      <c r="E156" s="1" t="s">
        <v>190</v>
      </c>
      <c r="F156" s="1" t="s">
        <v>190</v>
      </c>
      <c r="G156" s="2">
        <f t="shared" si="69"/>
        <v>0.359375</v>
      </c>
      <c r="H156" s="2">
        <f t="shared" si="70"/>
        <v>0.20833333333333331</v>
      </c>
      <c r="I156" s="2">
        <f t="shared" si="71"/>
        <v>0.51041666666666663</v>
      </c>
      <c r="J156" s="2">
        <f t="shared" si="72"/>
        <v>0.625</v>
      </c>
      <c r="K156" s="2">
        <f t="shared" si="73"/>
        <v>0.5</v>
      </c>
      <c r="L156" s="2">
        <f t="shared" si="74"/>
        <v>0.5</v>
      </c>
      <c r="M156" s="2">
        <v>1</v>
      </c>
      <c r="N156" s="2">
        <v>1</v>
      </c>
      <c r="O156" s="2">
        <f t="shared" si="75"/>
        <v>0.5</v>
      </c>
      <c r="P156" s="2">
        <v>0.25</v>
      </c>
      <c r="Q156" s="2">
        <v>0.25</v>
      </c>
      <c r="R156" s="2">
        <f t="shared" si="76"/>
        <v>0</v>
      </c>
      <c r="S156" s="2">
        <v>0</v>
      </c>
      <c r="T156" s="2">
        <v>0</v>
      </c>
      <c r="U156" s="2">
        <v>0</v>
      </c>
      <c r="V156" s="2">
        <v>0</v>
      </c>
      <c r="W156" s="2">
        <v>1</v>
      </c>
      <c r="X156" s="2">
        <f t="shared" si="77"/>
        <v>0.75</v>
      </c>
      <c r="Y156" s="2">
        <f t="shared" si="78"/>
        <v>0.75</v>
      </c>
      <c r="Z156" s="2">
        <f t="shared" si="79"/>
        <v>0.75</v>
      </c>
      <c r="AA156" s="2">
        <v>0.25</v>
      </c>
      <c r="AB156" s="2">
        <v>0.5</v>
      </c>
      <c r="AC156" s="2">
        <f t="shared" si="80"/>
        <v>1</v>
      </c>
      <c r="AD156" s="2">
        <v>0.5</v>
      </c>
      <c r="AE156" s="2">
        <v>0.5</v>
      </c>
      <c r="AF156" s="2">
        <f t="shared" si="81"/>
        <v>0.5</v>
      </c>
      <c r="AG156" s="2">
        <v>0.5</v>
      </c>
      <c r="AH156" s="2">
        <v>0</v>
      </c>
      <c r="AI156" s="2">
        <f t="shared" si="82"/>
        <v>0</v>
      </c>
      <c r="AJ156" s="2">
        <f t="shared" si="83"/>
        <v>0</v>
      </c>
      <c r="AK156" s="2">
        <f t="shared" si="84"/>
        <v>0</v>
      </c>
      <c r="AL156" s="2">
        <f t="shared" si="85"/>
        <v>0</v>
      </c>
      <c r="AM156" s="2">
        <v>0</v>
      </c>
      <c r="AN156" s="2">
        <v>0</v>
      </c>
      <c r="AO156" s="2">
        <v>0</v>
      </c>
      <c r="AP156" s="2">
        <f t="shared" si="86"/>
        <v>0</v>
      </c>
      <c r="AQ156" s="2">
        <f t="shared" si="87"/>
        <v>0</v>
      </c>
      <c r="AR156" s="2">
        <v>0</v>
      </c>
      <c r="AS156" s="2">
        <v>0</v>
      </c>
      <c r="AT156" s="2">
        <v>0</v>
      </c>
      <c r="AU156" s="2">
        <v>0</v>
      </c>
      <c r="AV156" s="2">
        <f t="shared" si="88"/>
        <v>0.33333333333333331</v>
      </c>
      <c r="AW156" s="2">
        <f t="shared" si="89"/>
        <v>0</v>
      </c>
      <c r="AX156" s="2">
        <f t="shared" si="90"/>
        <v>0</v>
      </c>
      <c r="AY156" s="2">
        <v>0</v>
      </c>
      <c r="AZ156" s="2">
        <v>0</v>
      </c>
      <c r="BA156" s="2">
        <v>0</v>
      </c>
      <c r="BB156" s="2">
        <f t="shared" si="91"/>
        <v>0.66666666666666663</v>
      </c>
      <c r="BC156" s="2">
        <f t="shared" si="92"/>
        <v>0.66666666666666663</v>
      </c>
      <c r="BD156" s="2">
        <v>1</v>
      </c>
      <c r="BE156" s="2">
        <v>0</v>
      </c>
      <c r="BF156" s="2">
        <v>1</v>
      </c>
      <c r="BG156" s="2">
        <f t="shared" si="93"/>
        <v>0.47916666666666663</v>
      </c>
      <c r="BH156" s="2">
        <f t="shared" si="94"/>
        <v>0.33333333333333331</v>
      </c>
      <c r="BI156" s="2">
        <f t="shared" si="95"/>
        <v>0.66666666666666663</v>
      </c>
      <c r="BJ156" s="2">
        <v>1</v>
      </c>
      <c r="BK156" s="2">
        <v>1</v>
      </c>
      <c r="BL156" s="2">
        <v>1</v>
      </c>
      <c r="BM156" s="2">
        <v>0</v>
      </c>
      <c r="BN156" s="2">
        <v>0</v>
      </c>
      <c r="BO156" s="2">
        <v>1</v>
      </c>
      <c r="BP156" s="2">
        <f t="shared" si="96"/>
        <v>0</v>
      </c>
      <c r="BQ156" s="2">
        <v>0</v>
      </c>
      <c r="BR156" s="2">
        <v>0</v>
      </c>
      <c r="BS156" s="2">
        <v>0</v>
      </c>
      <c r="BT156" s="2">
        <v>0</v>
      </c>
      <c r="BU156" s="2">
        <v>0</v>
      </c>
      <c r="BV156" s="2">
        <v>0</v>
      </c>
      <c r="BW156" s="2">
        <f t="shared" si="97"/>
        <v>0.625</v>
      </c>
      <c r="BX156" s="2">
        <f t="shared" si="98"/>
        <v>1</v>
      </c>
      <c r="BY156" s="2">
        <v>1</v>
      </c>
      <c r="BZ156" s="2">
        <v>1</v>
      </c>
      <c r="CA156" s="2">
        <v>1</v>
      </c>
      <c r="CB156" s="2">
        <v>1</v>
      </c>
      <c r="CC156" s="2">
        <f t="shared" si="99"/>
        <v>0.25</v>
      </c>
      <c r="CD156" s="2">
        <f t="shared" si="100"/>
        <v>0</v>
      </c>
      <c r="CE156" s="2">
        <v>0</v>
      </c>
      <c r="CF156" s="2">
        <v>0</v>
      </c>
      <c r="CG156" s="2">
        <f t="shared" si="101"/>
        <v>0</v>
      </c>
      <c r="CH156" s="2">
        <v>0</v>
      </c>
      <c r="CI156" s="2">
        <v>0</v>
      </c>
      <c r="CJ156" s="2">
        <v>0</v>
      </c>
      <c r="CK156" s="2">
        <v>1</v>
      </c>
    </row>
    <row r="157" spans="1:89" x14ac:dyDescent="0.2">
      <c r="A157" s="1">
        <v>198</v>
      </c>
      <c r="B157" s="1" t="s">
        <v>417</v>
      </c>
      <c r="C157" s="1" t="s">
        <v>416</v>
      </c>
      <c r="D157" s="1" t="s">
        <v>195</v>
      </c>
      <c r="E157" s="1" t="s">
        <v>297</v>
      </c>
      <c r="F157" s="1" t="s">
        <v>297</v>
      </c>
      <c r="G157" s="2">
        <f t="shared" si="69"/>
        <v>0.35937499999999994</v>
      </c>
      <c r="H157" s="2">
        <f t="shared" si="70"/>
        <v>0.16666666666666666</v>
      </c>
      <c r="I157" s="2">
        <f t="shared" si="71"/>
        <v>0.55208333333333326</v>
      </c>
      <c r="J157" s="2">
        <f t="shared" si="72"/>
        <v>0.70833333333333326</v>
      </c>
      <c r="K157" s="2">
        <f t="shared" si="73"/>
        <v>0.5</v>
      </c>
      <c r="L157" s="2">
        <f t="shared" si="74"/>
        <v>0.5</v>
      </c>
      <c r="M157" s="2">
        <v>1</v>
      </c>
      <c r="N157" s="2">
        <v>1</v>
      </c>
      <c r="O157" s="2">
        <f t="shared" si="75"/>
        <v>0.75</v>
      </c>
      <c r="P157" s="2">
        <v>0.25</v>
      </c>
      <c r="Q157" s="2">
        <v>0.5</v>
      </c>
      <c r="R157" s="2">
        <f t="shared" si="76"/>
        <v>0.75</v>
      </c>
      <c r="S157" s="2">
        <v>0.25</v>
      </c>
      <c r="T157" s="2">
        <v>0.5</v>
      </c>
      <c r="U157" s="2">
        <v>0</v>
      </c>
      <c r="V157" s="2">
        <v>0</v>
      </c>
      <c r="W157" s="2">
        <v>0</v>
      </c>
      <c r="X157" s="2">
        <f t="shared" si="77"/>
        <v>0.91666666666666663</v>
      </c>
      <c r="Y157" s="2">
        <f t="shared" si="78"/>
        <v>0.91666666666666663</v>
      </c>
      <c r="Z157" s="2">
        <f t="shared" si="79"/>
        <v>0.75</v>
      </c>
      <c r="AA157" s="2">
        <v>0.25</v>
      </c>
      <c r="AB157" s="2">
        <v>0.5</v>
      </c>
      <c r="AC157" s="2">
        <f t="shared" si="80"/>
        <v>1</v>
      </c>
      <c r="AD157" s="2">
        <v>0.5</v>
      </c>
      <c r="AE157" s="2">
        <v>0.5</v>
      </c>
      <c r="AF157" s="2">
        <f t="shared" si="81"/>
        <v>1</v>
      </c>
      <c r="AG157" s="2">
        <v>0.5</v>
      </c>
      <c r="AH157" s="2">
        <v>0.5</v>
      </c>
      <c r="AI157" s="2">
        <f t="shared" si="82"/>
        <v>0</v>
      </c>
      <c r="AJ157" s="2">
        <f t="shared" si="83"/>
        <v>0</v>
      </c>
      <c r="AK157" s="2">
        <f t="shared" si="84"/>
        <v>0</v>
      </c>
      <c r="AL157" s="2">
        <f t="shared" si="85"/>
        <v>0</v>
      </c>
      <c r="AM157" s="2">
        <v>0</v>
      </c>
      <c r="AN157" s="2">
        <v>0</v>
      </c>
      <c r="AO157" s="2">
        <v>0</v>
      </c>
      <c r="AP157" s="2">
        <f t="shared" si="86"/>
        <v>0</v>
      </c>
      <c r="AQ157" s="2">
        <f t="shared" si="87"/>
        <v>0</v>
      </c>
      <c r="AR157" s="2">
        <v>0</v>
      </c>
      <c r="AS157" s="2">
        <v>0</v>
      </c>
      <c r="AT157" s="2">
        <v>0</v>
      </c>
      <c r="AU157" s="2">
        <v>0</v>
      </c>
      <c r="AV157" s="2">
        <f t="shared" si="88"/>
        <v>0.33333333333333331</v>
      </c>
      <c r="AW157" s="2">
        <f t="shared" si="89"/>
        <v>0</v>
      </c>
      <c r="AX157" s="2">
        <f t="shared" si="90"/>
        <v>0</v>
      </c>
      <c r="AY157" s="2">
        <v>0</v>
      </c>
      <c r="AZ157" s="2">
        <v>0</v>
      </c>
      <c r="BA157" s="2">
        <v>0</v>
      </c>
      <c r="BB157" s="2">
        <f t="shared" si="91"/>
        <v>0.66666666666666663</v>
      </c>
      <c r="BC157" s="2">
        <f t="shared" si="92"/>
        <v>0.66666666666666663</v>
      </c>
      <c r="BD157" s="2">
        <v>0</v>
      </c>
      <c r="BE157" s="2">
        <v>1</v>
      </c>
      <c r="BF157" s="2">
        <v>1</v>
      </c>
      <c r="BG157" s="2">
        <f t="shared" si="93"/>
        <v>0.39583333333333331</v>
      </c>
      <c r="BH157" s="2">
        <f t="shared" si="94"/>
        <v>0.16666666666666666</v>
      </c>
      <c r="BI157" s="2">
        <f t="shared" si="95"/>
        <v>0.33333333333333331</v>
      </c>
      <c r="BJ157" s="2">
        <v>0</v>
      </c>
      <c r="BK157" s="2">
        <v>0</v>
      </c>
      <c r="BL157" s="2">
        <v>1</v>
      </c>
      <c r="BM157" s="2">
        <v>0</v>
      </c>
      <c r="BN157" s="2">
        <v>0</v>
      </c>
      <c r="BO157" s="2">
        <v>1</v>
      </c>
      <c r="BP157" s="2">
        <f t="shared" si="96"/>
        <v>0</v>
      </c>
      <c r="BQ157" s="2">
        <v>0</v>
      </c>
      <c r="BR157" s="2">
        <v>0</v>
      </c>
      <c r="BS157" s="2">
        <v>0</v>
      </c>
      <c r="BT157" s="2">
        <v>0</v>
      </c>
      <c r="BU157" s="2">
        <v>0</v>
      </c>
      <c r="BV157" s="2">
        <v>0</v>
      </c>
      <c r="BW157" s="2">
        <f t="shared" si="97"/>
        <v>0.625</v>
      </c>
      <c r="BX157" s="2">
        <f t="shared" si="98"/>
        <v>1</v>
      </c>
      <c r="BY157" s="2">
        <v>1</v>
      </c>
      <c r="BZ157" s="2">
        <v>1</v>
      </c>
      <c r="CA157" s="2">
        <v>1</v>
      </c>
      <c r="CB157" s="2">
        <v>1</v>
      </c>
      <c r="CC157" s="2">
        <f t="shared" si="99"/>
        <v>0.25</v>
      </c>
      <c r="CD157" s="2">
        <f t="shared" si="100"/>
        <v>0</v>
      </c>
      <c r="CE157" s="2">
        <v>0</v>
      </c>
      <c r="CF157" s="2">
        <v>0</v>
      </c>
      <c r="CG157" s="2">
        <f t="shared" si="101"/>
        <v>0</v>
      </c>
      <c r="CH157" s="2">
        <v>0</v>
      </c>
      <c r="CI157" s="2">
        <v>0</v>
      </c>
      <c r="CJ157" s="2">
        <v>0</v>
      </c>
      <c r="CK157" s="2">
        <v>1</v>
      </c>
    </row>
    <row r="158" spans="1:89" x14ac:dyDescent="0.2">
      <c r="A158" s="1">
        <v>139</v>
      </c>
      <c r="B158" s="1" t="s">
        <v>363</v>
      </c>
      <c r="C158" s="1" t="s">
        <v>349</v>
      </c>
      <c r="D158" s="1" t="s">
        <v>217</v>
      </c>
      <c r="E158" s="1" t="s">
        <v>190</v>
      </c>
      <c r="F158" s="1" t="s">
        <v>190</v>
      </c>
      <c r="G158" s="2">
        <f t="shared" si="69"/>
        <v>0.35788690476190477</v>
      </c>
      <c r="H158" s="2">
        <f t="shared" si="70"/>
        <v>0.22619047619047616</v>
      </c>
      <c r="I158" s="2">
        <f t="shared" si="71"/>
        <v>0.48958333333333331</v>
      </c>
      <c r="J158" s="2">
        <f t="shared" si="72"/>
        <v>0.61904761904761907</v>
      </c>
      <c r="K158" s="2">
        <f t="shared" si="73"/>
        <v>0.5714285714285714</v>
      </c>
      <c r="L158" s="2">
        <f t="shared" si="74"/>
        <v>0.5714285714285714</v>
      </c>
      <c r="M158" s="2">
        <v>1</v>
      </c>
      <c r="N158" s="2">
        <v>0</v>
      </c>
      <c r="O158" s="2">
        <f t="shared" si="75"/>
        <v>1</v>
      </c>
      <c r="P158" s="2">
        <v>0.25</v>
      </c>
      <c r="Q158" s="2">
        <v>0.75</v>
      </c>
      <c r="R158" s="2">
        <f t="shared" si="76"/>
        <v>1</v>
      </c>
      <c r="S158" s="2">
        <v>0.25</v>
      </c>
      <c r="T158" s="2">
        <v>0.75</v>
      </c>
      <c r="U158" s="2">
        <v>0</v>
      </c>
      <c r="V158" s="2">
        <v>0</v>
      </c>
      <c r="W158" s="2">
        <v>1</v>
      </c>
      <c r="X158" s="2">
        <f t="shared" si="77"/>
        <v>0.66666666666666663</v>
      </c>
      <c r="Y158" s="2">
        <f t="shared" si="78"/>
        <v>0.66666666666666663</v>
      </c>
      <c r="Z158" s="2">
        <f t="shared" si="79"/>
        <v>0</v>
      </c>
      <c r="AA158" s="2">
        <v>0</v>
      </c>
      <c r="AB158" s="2">
        <v>0</v>
      </c>
      <c r="AC158" s="2">
        <f t="shared" si="80"/>
        <v>1</v>
      </c>
      <c r="AD158" s="2">
        <v>0.5</v>
      </c>
      <c r="AE158" s="2">
        <v>0.5</v>
      </c>
      <c r="AF158" s="2">
        <f t="shared" si="81"/>
        <v>1</v>
      </c>
      <c r="AG158" s="2">
        <v>0.5</v>
      </c>
      <c r="AH158" s="2">
        <v>0.5</v>
      </c>
      <c r="AI158" s="2">
        <f t="shared" si="82"/>
        <v>0</v>
      </c>
      <c r="AJ158" s="2">
        <f t="shared" si="83"/>
        <v>0</v>
      </c>
      <c r="AK158" s="2">
        <f t="shared" si="84"/>
        <v>0</v>
      </c>
      <c r="AL158" s="2">
        <f t="shared" si="85"/>
        <v>0</v>
      </c>
      <c r="AM158" s="2">
        <v>0</v>
      </c>
      <c r="AN158" s="2">
        <v>0</v>
      </c>
      <c r="AO158" s="2">
        <v>0</v>
      </c>
      <c r="AP158" s="2">
        <f t="shared" si="86"/>
        <v>0</v>
      </c>
      <c r="AQ158" s="2">
        <f t="shared" si="87"/>
        <v>0</v>
      </c>
      <c r="AR158" s="2">
        <v>0</v>
      </c>
      <c r="AS158" s="2">
        <v>0</v>
      </c>
      <c r="AT158" s="2">
        <v>0</v>
      </c>
      <c r="AU158" s="2">
        <v>0</v>
      </c>
      <c r="AV158" s="2">
        <f t="shared" si="88"/>
        <v>0.33333333333333331</v>
      </c>
      <c r="AW158" s="2">
        <f t="shared" si="89"/>
        <v>0</v>
      </c>
      <c r="AX158" s="2">
        <f t="shared" si="90"/>
        <v>0</v>
      </c>
      <c r="AY158" s="2">
        <v>0</v>
      </c>
      <c r="AZ158" s="2">
        <v>0</v>
      </c>
      <c r="BA158" s="2">
        <v>0</v>
      </c>
      <c r="BB158" s="2">
        <f t="shared" si="91"/>
        <v>0.66666666666666663</v>
      </c>
      <c r="BC158" s="2">
        <f t="shared" si="92"/>
        <v>0.66666666666666663</v>
      </c>
      <c r="BD158" s="2">
        <v>0</v>
      </c>
      <c r="BE158" s="2">
        <v>1</v>
      </c>
      <c r="BF158" s="2">
        <v>1</v>
      </c>
      <c r="BG158" s="2">
        <f t="shared" si="93"/>
        <v>0.47916666666666663</v>
      </c>
      <c r="BH158" s="2">
        <f t="shared" si="94"/>
        <v>0.33333333333333331</v>
      </c>
      <c r="BI158" s="2">
        <f t="shared" si="95"/>
        <v>0.66666666666666663</v>
      </c>
      <c r="BJ158" s="2">
        <v>1</v>
      </c>
      <c r="BK158" s="2">
        <v>1</v>
      </c>
      <c r="BL158" s="2">
        <v>0</v>
      </c>
      <c r="BM158" s="2">
        <v>0</v>
      </c>
      <c r="BN158" s="2">
        <v>1</v>
      </c>
      <c r="BO158" s="2">
        <v>1</v>
      </c>
      <c r="BP158" s="2">
        <f t="shared" si="96"/>
        <v>0</v>
      </c>
      <c r="BQ158" s="2">
        <v>0</v>
      </c>
      <c r="BR158" s="2">
        <v>0</v>
      </c>
      <c r="BS158" s="2">
        <v>0</v>
      </c>
      <c r="BT158" s="2">
        <v>0</v>
      </c>
      <c r="BU158" s="2">
        <v>0</v>
      </c>
      <c r="BV158" s="2">
        <v>0</v>
      </c>
      <c r="BW158" s="2">
        <f t="shared" si="97"/>
        <v>0.625</v>
      </c>
      <c r="BX158" s="2">
        <f t="shared" si="98"/>
        <v>1</v>
      </c>
      <c r="BY158" s="2">
        <v>1</v>
      </c>
      <c r="BZ158" s="2">
        <v>1</v>
      </c>
      <c r="CA158" s="2">
        <v>1</v>
      </c>
      <c r="CB158" s="2">
        <v>1</v>
      </c>
      <c r="CC158" s="2">
        <f t="shared" si="99"/>
        <v>0.25</v>
      </c>
      <c r="CD158" s="2">
        <f t="shared" si="100"/>
        <v>0</v>
      </c>
      <c r="CE158" s="2">
        <v>0</v>
      </c>
      <c r="CF158" s="2">
        <v>0</v>
      </c>
      <c r="CG158" s="2">
        <f t="shared" si="101"/>
        <v>1</v>
      </c>
      <c r="CH158" s="2">
        <v>0.5</v>
      </c>
      <c r="CI158" s="2">
        <v>0.5</v>
      </c>
      <c r="CJ158" s="2">
        <v>0</v>
      </c>
      <c r="CK158" s="2">
        <v>0</v>
      </c>
    </row>
    <row r="159" spans="1:89" x14ac:dyDescent="0.2">
      <c r="A159" s="1">
        <v>24</v>
      </c>
      <c r="B159" s="1" t="s">
        <v>235</v>
      </c>
      <c r="C159" s="1" t="s">
        <v>188</v>
      </c>
      <c r="D159" s="1" t="s">
        <v>236</v>
      </c>
      <c r="E159" s="1" t="s">
        <v>190</v>
      </c>
      <c r="F159" s="1" t="s">
        <v>190</v>
      </c>
      <c r="G159" s="2">
        <f t="shared" si="69"/>
        <v>0.35639880952380953</v>
      </c>
      <c r="H159" s="2">
        <f t="shared" si="70"/>
        <v>0.4107142857142857</v>
      </c>
      <c r="I159" s="2">
        <f t="shared" si="71"/>
        <v>0.30208333333333331</v>
      </c>
      <c r="J159" s="2">
        <f t="shared" si="72"/>
        <v>0.19642857142857142</v>
      </c>
      <c r="K159" s="2">
        <f t="shared" si="73"/>
        <v>0.39285714285714285</v>
      </c>
      <c r="L159" s="2">
        <f t="shared" si="74"/>
        <v>0.39285714285714285</v>
      </c>
      <c r="M159" s="2">
        <v>1</v>
      </c>
      <c r="N159" s="2">
        <v>0</v>
      </c>
      <c r="O159" s="2">
        <f t="shared" si="75"/>
        <v>0.75</v>
      </c>
      <c r="P159" s="2">
        <v>0.25</v>
      </c>
      <c r="Q159" s="2">
        <v>0.5</v>
      </c>
      <c r="R159" s="2">
        <f t="shared" si="76"/>
        <v>0</v>
      </c>
      <c r="S159" s="2">
        <v>0</v>
      </c>
      <c r="T159" s="2">
        <v>0</v>
      </c>
      <c r="U159" s="2">
        <v>0</v>
      </c>
      <c r="V159" s="2">
        <v>0</v>
      </c>
      <c r="W159" s="2">
        <v>1</v>
      </c>
      <c r="X159" s="2">
        <f t="shared" si="77"/>
        <v>0</v>
      </c>
      <c r="Y159" s="2">
        <f t="shared" si="78"/>
        <v>0</v>
      </c>
      <c r="Z159" s="2">
        <f t="shared" si="79"/>
        <v>0</v>
      </c>
      <c r="AA159" s="2">
        <v>0</v>
      </c>
      <c r="AB159" s="2">
        <v>0</v>
      </c>
      <c r="AC159" s="2">
        <f t="shared" si="80"/>
        <v>0</v>
      </c>
      <c r="AD159" s="2">
        <v>0</v>
      </c>
      <c r="AE159" s="2">
        <v>0</v>
      </c>
      <c r="AF159" s="2">
        <f t="shared" si="81"/>
        <v>0</v>
      </c>
      <c r="AG159" s="2">
        <v>0</v>
      </c>
      <c r="AH159" s="2">
        <v>0</v>
      </c>
      <c r="AI159" s="2">
        <f t="shared" si="82"/>
        <v>0.625</v>
      </c>
      <c r="AJ159" s="2">
        <f t="shared" si="83"/>
        <v>1</v>
      </c>
      <c r="AK159" s="2">
        <f t="shared" si="84"/>
        <v>1</v>
      </c>
      <c r="AL159" s="2">
        <f t="shared" si="85"/>
        <v>1</v>
      </c>
      <c r="AM159" s="2">
        <v>0.5</v>
      </c>
      <c r="AN159" s="2">
        <v>0.5</v>
      </c>
      <c r="AO159" s="2">
        <v>1</v>
      </c>
      <c r="AP159" s="2">
        <f t="shared" si="86"/>
        <v>0.25</v>
      </c>
      <c r="AQ159" s="2">
        <f t="shared" si="87"/>
        <v>0.25</v>
      </c>
      <c r="AR159" s="2">
        <v>0</v>
      </c>
      <c r="AS159" s="2">
        <v>0</v>
      </c>
      <c r="AT159" s="2">
        <v>1</v>
      </c>
      <c r="AU159" s="2">
        <v>0</v>
      </c>
      <c r="AV159" s="2">
        <f t="shared" si="88"/>
        <v>0.16666666666666666</v>
      </c>
      <c r="AW159" s="2">
        <f t="shared" si="89"/>
        <v>0</v>
      </c>
      <c r="AX159" s="2">
        <f t="shared" si="90"/>
        <v>0</v>
      </c>
      <c r="AY159" s="2">
        <v>0</v>
      </c>
      <c r="AZ159" s="2">
        <v>0</v>
      </c>
      <c r="BA159" s="2">
        <v>0</v>
      </c>
      <c r="BB159" s="2">
        <f t="shared" si="91"/>
        <v>0.33333333333333331</v>
      </c>
      <c r="BC159" s="2">
        <f t="shared" si="92"/>
        <v>0.33333333333333331</v>
      </c>
      <c r="BD159" s="2">
        <v>0</v>
      </c>
      <c r="BE159" s="2">
        <v>0</v>
      </c>
      <c r="BF159" s="2">
        <v>1</v>
      </c>
      <c r="BG159" s="2">
        <f t="shared" si="93"/>
        <v>0.4375</v>
      </c>
      <c r="BH159" s="2">
        <f t="shared" si="94"/>
        <v>0.25</v>
      </c>
      <c r="BI159" s="2">
        <f t="shared" si="95"/>
        <v>0.33333333333333331</v>
      </c>
      <c r="BJ159" s="2">
        <v>0</v>
      </c>
      <c r="BK159" s="2">
        <v>0</v>
      </c>
      <c r="BL159" s="2">
        <v>1</v>
      </c>
      <c r="BM159" s="2">
        <v>1</v>
      </c>
      <c r="BN159" s="2">
        <v>0</v>
      </c>
      <c r="BO159" s="2">
        <v>0</v>
      </c>
      <c r="BP159" s="2">
        <f t="shared" si="96"/>
        <v>0.16666666666666666</v>
      </c>
      <c r="BQ159" s="2">
        <v>0</v>
      </c>
      <c r="BR159" s="2">
        <v>0</v>
      </c>
      <c r="BS159" s="2">
        <v>1</v>
      </c>
      <c r="BT159" s="2">
        <v>0</v>
      </c>
      <c r="BU159" s="2">
        <v>0</v>
      </c>
      <c r="BV159" s="2">
        <v>0</v>
      </c>
      <c r="BW159" s="2">
        <f t="shared" si="97"/>
        <v>0.625</v>
      </c>
      <c r="BX159" s="2">
        <f t="shared" si="98"/>
        <v>0.75</v>
      </c>
      <c r="BY159" s="2">
        <v>1</v>
      </c>
      <c r="BZ159" s="2">
        <v>0</v>
      </c>
      <c r="CA159" s="2">
        <v>1</v>
      </c>
      <c r="CB159" s="2">
        <v>1</v>
      </c>
      <c r="CC159" s="2">
        <f t="shared" si="99"/>
        <v>0.5</v>
      </c>
      <c r="CD159" s="2">
        <f t="shared" si="100"/>
        <v>0</v>
      </c>
      <c r="CE159" s="2">
        <v>0</v>
      </c>
      <c r="CF159" s="2">
        <v>0</v>
      </c>
      <c r="CG159" s="2">
        <f t="shared" si="101"/>
        <v>1</v>
      </c>
      <c r="CH159" s="2">
        <v>0.5</v>
      </c>
      <c r="CI159" s="2">
        <v>0.5</v>
      </c>
      <c r="CJ159" s="2">
        <v>0</v>
      </c>
      <c r="CK159" s="2">
        <v>1</v>
      </c>
    </row>
    <row r="160" spans="1:89" x14ac:dyDescent="0.2">
      <c r="A160" s="1">
        <v>102</v>
      </c>
      <c r="B160" s="1" t="s">
        <v>329</v>
      </c>
      <c r="C160" s="1" t="s">
        <v>305</v>
      </c>
      <c r="D160" s="1" t="s">
        <v>238</v>
      </c>
      <c r="E160" s="1" t="s">
        <v>190</v>
      </c>
      <c r="F160" s="1" t="s">
        <v>190</v>
      </c>
      <c r="G160" s="2">
        <f t="shared" si="69"/>
        <v>0.3504464285714286</v>
      </c>
      <c r="H160" s="2">
        <f t="shared" si="70"/>
        <v>0.31547619047619047</v>
      </c>
      <c r="I160" s="2">
        <f t="shared" si="71"/>
        <v>0.38541666666666669</v>
      </c>
      <c r="J160" s="2">
        <f t="shared" si="72"/>
        <v>0.50595238095238093</v>
      </c>
      <c r="K160" s="2">
        <f t="shared" si="73"/>
        <v>0.42857142857142855</v>
      </c>
      <c r="L160" s="2">
        <f t="shared" si="74"/>
        <v>0.42857142857142855</v>
      </c>
      <c r="M160" s="2">
        <v>1</v>
      </c>
      <c r="N160" s="2">
        <v>1</v>
      </c>
      <c r="O160" s="2">
        <f t="shared" si="75"/>
        <v>0</v>
      </c>
      <c r="P160" s="2">
        <v>0</v>
      </c>
      <c r="Q160" s="2">
        <v>0</v>
      </c>
      <c r="R160" s="2">
        <f t="shared" si="76"/>
        <v>0</v>
      </c>
      <c r="S160" s="2">
        <v>0</v>
      </c>
      <c r="T160" s="2">
        <v>0</v>
      </c>
      <c r="U160" s="2">
        <v>0</v>
      </c>
      <c r="V160" s="2">
        <v>0</v>
      </c>
      <c r="W160" s="2">
        <v>1</v>
      </c>
      <c r="X160" s="2">
        <f t="shared" si="77"/>
        <v>0.58333333333333337</v>
      </c>
      <c r="Y160" s="2">
        <f t="shared" si="78"/>
        <v>0.58333333333333337</v>
      </c>
      <c r="Z160" s="2">
        <f t="shared" si="79"/>
        <v>0.75</v>
      </c>
      <c r="AA160" s="2">
        <v>0.25</v>
      </c>
      <c r="AB160" s="2">
        <v>0.5</v>
      </c>
      <c r="AC160" s="2">
        <f t="shared" si="80"/>
        <v>1</v>
      </c>
      <c r="AD160" s="2">
        <v>0.5</v>
      </c>
      <c r="AE160" s="2">
        <v>0.5</v>
      </c>
      <c r="AF160" s="2">
        <f t="shared" si="81"/>
        <v>0</v>
      </c>
      <c r="AG160" s="2">
        <v>0</v>
      </c>
      <c r="AH160" s="2">
        <v>0</v>
      </c>
      <c r="AI160" s="2">
        <f t="shared" si="82"/>
        <v>0.375</v>
      </c>
      <c r="AJ160" s="2">
        <f t="shared" si="83"/>
        <v>0.5</v>
      </c>
      <c r="AK160" s="2">
        <f t="shared" si="84"/>
        <v>0.5</v>
      </c>
      <c r="AL160" s="2">
        <f t="shared" si="85"/>
        <v>1</v>
      </c>
      <c r="AM160" s="2">
        <v>0.5</v>
      </c>
      <c r="AN160" s="2">
        <v>0.5</v>
      </c>
      <c r="AO160" s="2">
        <v>0</v>
      </c>
      <c r="AP160" s="2">
        <f t="shared" si="86"/>
        <v>0.25</v>
      </c>
      <c r="AQ160" s="2">
        <f t="shared" si="87"/>
        <v>0.25</v>
      </c>
      <c r="AR160" s="2">
        <v>0</v>
      </c>
      <c r="AS160" s="2">
        <v>0</v>
      </c>
      <c r="AT160" s="2">
        <v>1</v>
      </c>
      <c r="AU160" s="2">
        <v>0</v>
      </c>
      <c r="AV160" s="2">
        <f t="shared" si="88"/>
        <v>0.16666666666666666</v>
      </c>
      <c r="AW160" s="2">
        <f t="shared" si="89"/>
        <v>0</v>
      </c>
      <c r="AX160" s="2">
        <f t="shared" si="90"/>
        <v>0</v>
      </c>
      <c r="AY160" s="2">
        <v>0</v>
      </c>
      <c r="AZ160" s="2">
        <v>0</v>
      </c>
      <c r="BA160" s="2">
        <v>0</v>
      </c>
      <c r="BB160" s="2">
        <f t="shared" si="91"/>
        <v>0.33333333333333331</v>
      </c>
      <c r="BC160" s="2">
        <f t="shared" si="92"/>
        <v>0.33333333333333331</v>
      </c>
      <c r="BD160" s="2">
        <v>0</v>
      </c>
      <c r="BE160" s="2">
        <v>0</v>
      </c>
      <c r="BF160" s="2">
        <v>1</v>
      </c>
      <c r="BG160" s="2">
        <f t="shared" si="93"/>
        <v>0.35416666666666663</v>
      </c>
      <c r="BH160" s="2">
        <f t="shared" si="94"/>
        <v>0.33333333333333331</v>
      </c>
      <c r="BI160" s="2">
        <f t="shared" si="95"/>
        <v>0.33333333333333331</v>
      </c>
      <c r="BJ160" s="2">
        <v>1</v>
      </c>
      <c r="BK160" s="2">
        <v>0</v>
      </c>
      <c r="BL160" s="2">
        <v>0</v>
      </c>
      <c r="BM160" s="2">
        <v>0</v>
      </c>
      <c r="BN160" s="2">
        <v>0</v>
      </c>
      <c r="BO160" s="2">
        <v>1</v>
      </c>
      <c r="BP160" s="2">
        <f t="shared" si="96"/>
        <v>0.33333333333333331</v>
      </c>
      <c r="BQ160" s="2">
        <v>1</v>
      </c>
      <c r="BR160" s="2">
        <v>1</v>
      </c>
      <c r="BS160" s="2">
        <v>0</v>
      </c>
      <c r="BT160" s="2">
        <v>0</v>
      </c>
      <c r="BU160" s="2">
        <v>0</v>
      </c>
      <c r="BV160" s="2">
        <v>0</v>
      </c>
      <c r="BW160" s="2">
        <f t="shared" si="97"/>
        <v>0.375</v>
      </c>
      <c r="BX160" s="2">
        <f t="shared" si="98"/>
        <v>0.75</v>
      </c>
      <c r="BY160" s="2">
        <v>1</v>
      </c>
      <c r="BZ160" s="2">
        <v>1</v>
      </c>
      <c r="CA160" s="2">
        <v>1</v>
      </c>
      <c r="CB160" s="2">
        <v>0</v>
      </c>
      <c r="CC160" s="2">
        <f t="shared" si="99"/>
        <v>0</v>
      </c>
      <c r="CD160" s="2">
        <f t="shared" si="100"/>
        <v>0</v>
      </c>
      <c r="CE160" s="2">
        <v>0</v>
      </c>
      <c r="CF160" s="2">
        <v>0</v>
      </c>
      <c r="CG160" s="2">
        <f t="shared" si="101"/>
        <v>0</v>
      </c>
      <c r="CH160" s="2">
        <v>0</v>
      </c>
      <c r="CI160" s="2">
        <v>0</v>
      </c>
      <c r="CJ160" s="2">
        <v>0</v>
      </c>
      <c r="CK160" s="2">
        <v>0</v>
      </c>
    </row>
    <row r="161" spans="1:89" x14ac:dyDescent="0.2">
      <c r="A161" s="1">
        <v>103</v>
      </c>
      <c r="B161" s="1" t="s">
        <v>330</v>
      </c>
      <c r="C161" s="1" t="s">
        <v>305</v>
      </c>
      <c r="D161" s="1" t="s">
        <v>240</v>
      </c>
      <c r="E161" s="1" t="s">
        <v>190</v>
      </c>
      <c r="F161" s="1" t="s">
        <v>190</v>
      </c>
      <c r="G161" s="2">
        <f t="shared" si="69"/>
        <v>0.34970238095238093</v>
      </c>
      <c r="H161" s="2">
        <f t="shared" si="70"/>
        <v>0.32440476190476186</v>
      </c>
      <c r="I161" s="2">
        <f t="shared" si="71"/>
        <v>0.375</v>
      </c>
      <c r="J161" s="2">
        <f t="shared" si="72"/>
        <v>0.31547619047619047</v>
      </c>
      <c r="K161" s="2">
        <f t="shared" si="73"/>
        <v>0.21428571428571427</v>
      </c>
      <c r="L161" s="2">
        <f t="shared" si="74"/>
        <v>0.21428571428571427</v>
      </c>
      <c r="M161" s="2">
        <v>1</v>
      </c>
      <c r="N161" s="2">
        <v>0</v>
      </c>
      <c r="O161" s="2">
        <f t="shared" si="75"/>
        <v>0.5</v>
      </c>
      <c r="P161" s="2">
        <v>0.25</v>
      </c>
      <c r="Q161" s="2">
        <v>0.25</v>
      </c>
      <c r="R161" s="2">
        <f t="shared" si="76"/>
        <v>0</v>
      </c>
      <c r="S161" s="2">
        <v>0</v>
      </c>
      <c r="T161" s="2">
        <v>0</v>
      </c>
      <c r="U161" s="2">
        <v>0</v>
      </c>
      <c r="V161" s="2">
        <v>0</v>
      </c>
      <c r="W161" s="2">
        <v>0</v>
      </c>
      <c r="X161" s="2">
        <f t="shared" si="77"/>
        <v>0.41666666666666669</v>
      </c>
      <c r="Y161" s="2">
        <f t="shared" si="78"/>
        <v>0.41666666666666669</v>
      </c>
      <c r="Z161" s="2">
        <f t="shared" si="79"/>
        <v>0.75</v>
      </c>
      <c r="AA161" s="2">
        <v>0.25</v>
      </c>
      <c r="AB161" s="2">
        <v>0.5</v>
      </c>
      <c r="AC161" s="2">
        <f t="shared" si="80"/>
        <v>0.5</v>
      </c>
      <c r="AD161" s="2">
        <v>0.5</v>
      </c>
      <c r="AE161" s="2">
        <v>0</v>
      </c>
      <c r="AF161" s="2">
        <f t="shared" si="81"/>
        <v>0</v>
      </c>
      <c r="AG161" s="2">
        <v>0</v>
      </c>
      <c r="AH161" s="2">
        <v>0</v>
      </c>
      <c r="AI161" s="2">
        <f t="shared" si="82"/>
        <v>0.5</v>
      </c>
      <c r="AJ161" s="2">
        <f t="shared" si="83"/>
        <v>1</v>
      </c>
      <c r="AK161" s="2">
        <f t="shared" si="84"/>
        <v>1</v>
      </c>
      <c r="AL161" s="2">
        <f t="shared" si="85"/>
        <v>1</v>
      </c>
      <c r="AM161" s="2">
        <v>0.5</v>
      </c>
      <c r="AN161" s="2">
        <v>0.5</v>
      </c>
      <c r="AO161" s="2">
        <v>1</v>
      </c>
      <c r="AP161" s="2">
        <f t="shared" si="86"/>
        <v>0</v>
      </c>
      <c r="AQ161" s="2">
        <f t="shared" si="87"/>
        <v>0</v>
      </c>
      <c r="AR161" s="2">
        <v>0</v>
      </c>
      <c r="AS161" s="2">
        <v>0</v>
      </c>
      <c r="AT161" s="2">
        <v>0</v>
      </c>
      <c r="AU161" s="2">
        <v>0</v>
      </c>
      <c r="AV161" s="2">
        <f t="shared" si="88"/>
        <v>0.16666666666666666</v>
      </c>
      <c r="AW161" s="2">
        <f t="shared" si="89"/>
        <v>0</v>
      </c>
      <c r="AX161" s="2">
        <f t="shared" si="90"/>
        <v>0</v>
      </c>
      <c r="AY161" s="2">
        <v>0</v>
      </c>
      <c r="AZ161" s="2">
        <v>0</v>
      </c>
      <c r="BA161" s="2">
        <v>0</v>
      </c>
      <c r="BB161" s="2">
        <f t="shared" si="91"/>
        <v>0.33333333333333331</v>
      </c>
      <c r="BC161" s="2">
        <f t="shared" si="92"/>
        <v>0.33333333333333331</v>
      </c>
      <c r="BD161" s="2">
        <v>0</v>
      </c>
      <c r="BE161" s="2">
        <v>0</v>
      </c>
      <c r="BF161" s="2">
        <v>1</v>
      </c>
      <c r="BG161" s="2">
        <f t="shared" si="93"/>
        <v>0.41666666666666669</v>
      </c>
      <c r="BH161" s="2">
        <f t="shared" si="94"/>
        <v>8.3333333333333329E-2</v>
      </c>
      <c r="BI161" s="2">
        <f t="shared" si="95"/>
        <v>0.16666666666666666</v>
      </c>
      <c r="BJ161" s="2">
        <v>0</v>
      </c>
      <c r="BK161" s="2">
        <v>1</v>
      </c>
      <c r="BL161" s="2">
        <v>0</v>
      </c>
      <c r="BM161" s="2">
        <v>0</v>
      </c>
      <c r="BN161" s="2">
        <v>0</v>
      </c>
      <c r="BO161" s="2">
        <v>0</v>
      </c>
      <c r="BP161" s="2">
        <f t="shared" si="96"/>
        <v>0</v>
      </c>
      <c r="BQ161" s="2">
        <v>0</v>
      </c>
      <c r="BR161" s="2">
        <v>0</v>
      </c>
      <c r="BS161" s="2">
        <v>0</v>
      </c>
      <c r="BT161" s="2">
        <v>0</v>
      </c>
      <c r="BU161" s="2">
        <v>0</v>
      </c>
      <c r="BV161" s="2">
        <v>0</v>
      </c>
      <c r="BW161" s="2">
        <f t="shared" si="97"/>
        <v>0.75</v>
      </c>
      <c r="BX161" s="2">
        <f t="shared" si="98"/>
        <v>1</v>
      </c>
      <c r="BY161" s="2">
        <v>1</v>
      </c>
      <c r="BZ161" s="2">
        <v>1</v>
      </c>
      <c r="CA161" s="2">
        <v>1</v>
      </c>
      <c r="CB161" s="2">
        <v>1</v>
      </c>
      <c r="CC161" s="2">
        <f t="shared" si="99"/>
        <v>0.5</v>
      </c>
      <c r="CD161" s="2">
        <f t="shared" si="100"/>
        <v>0</v>
      </c>
      <c r="CE161" s="2">
        <v>0</v>
      </c>
      <c r="CF161" s="2">
        <v>0</v>
      </c>
      <c r="CG161" s="2">
        <f t="shared" si="101"/>
        <v>1</v>
      </c>
      <c r="CH161" s="2">
        <v>0.5</v>
      </c>
      <c r="CI161" s="2">
        <v>0.5</v>
      </c>
      <c r="CJ161" s="2">
        <v>0</v>
      </c>
      <c r="CK161" s="2">
        <v>1</v>
      </c>
    </row>
    <row r="162" spans="1:89" x14ac:dyDescent="0.2">
      <c r="A162" s="1">
        <v>14</v>
      </c>
      <c r="B162" s="1" t="s">
        <v>216</v>
      </c>
      <c r="C162" s="1" t="s">
        <v>188</v>
      </c>
      <c r="D162" s="1" t="s">
        <v>217</v>
      </c>
      <c r="E162" s="1" t="s">
        <v>190</v>
      </c>
      <c r="F162" s="1" t="s">
        <v>190</v>
      </c>
      <c r="G162" s="2">
        <f t="shared" si="69"/>
        <v>0.34598214285714279</v>
      </c>
      <c r="H162" s="2">
        <f t="shared" si="70"/>
        <v>0.18154761904761904</v>
      </c>
      <c r="I162" s="2">
        <f t="shared" si="71"/>
        <v>0.51041666666666663</v>
      </c>
      <c r="J162" s="2">
        <f t="shared" si="72"/>
        <v>0.5714285714285714</v>
      </c>
      <c r="K162" s="2">
        <f t="shared" si="73"/>
        <v>0.39285714285714285</v>
      </c>
      <c r="L162" s="2">
        <f t="shared" si="74"/>
        <v>0.39285714285714285</v>
      </c>
      <c r="M162" s="2">
        <v>1</v>
      </c>
      <c r="N162" s="2">
        <v>1</v>
      </c>
      <c r="O162" s="2">
        <f t="shared" si="75"/>
        <v>0.75</v>
      </c>
      <c r="P162" s="2">
        <v>0.25</v>
      </c>
      <c r="Q162" s="2">
        <v>0.5</v>
      </c>
      <c r="R162" s="2">
        <f t="shared" si="76"/>
        <v>0</v>
      </c>
      <c r="S162" s="2">
        <v>0</v>
      </c>
      <c r="T162" s="2">
        <v>0</v>
      </c>
      <c r="U162" s="2">
        <v>0</v>
      </c>
      <c r="V162" s="2">
        <v>0</v>
      </c>
      <c r="W162" s="2">
        <v>0</v>
      </c>
      <c r="X162" s="2">
        <f t="shared" si="77"/>
        <v>0.75</v>
      </c>
      <c r="Y162" s="2">
        <f t="shared" si="78"/>
        <v>0.75</v>
      </c>
      <c r="Z162" s="2">
        <f t="shared" si="79"/>
        <v>0.75</v>
      </c>
      <c r="AA162" s="2">
        <v>0.25</v>
      </c>
      <c r="AB162" s="2">
        <v>0.5</v>
      </c>
      <c r="AC162" s="2">
        <f t="shared" si="80"/>
        <v>0.5</v>
      </c>
      <c r="AD162" s="2">
        <v>0.5</v>
      </c>
      <c r="AE162" s="2">
        <v>0</v>
      </c>
      <c r="AF162" s="2">
        <f t="shared" si="81"/>
        <v>1</v>
      </c>
      <c r="AG162" s="2">
        <v>0.5</v>
      </c>
      <c r="AH162" s="2">
        <v>0.5</v>
      </c>
      <c r="AI162" s="2">
        <f t="shared" si="82"/>
        <v>0.125</v>
      </c>
      <c r="AJ162" s="2">
        <f t="shared" si="83"/>
        <v>0</v>
      </c>
      <c r="AK162" s="2">
        <f t="shared" si="84"/>
        <v>0</v>
      </c>
      <c r="AL162" s="2">
        <f t="shared" si="85"/>
        <v>0</v>
      </c>
      <c r="AM162" s="2">
        <v>0</v>
      </c>
      <c r="AN162" s="2">
        <v>0</v>
      </c>
      <c r="AO162" s="2">
        <v>0</v>
      </c>
      <c r="AP162" s="2">
        <f t="shared" si="86"/>
        <v>0.25</v>
      </c>
      <c r="AQ162" s="2">
        <f t="shared" si="87"/>
        <v>0.25</v>
      </c>
      <c r="AR162" s="2">
        <v>1</v>
      </c>
      <c r="AS162" s="2">
        <v>0</v>
      </c>
      <c r="AT162" s="2">
        <v>0</v>
      </c>
      <c r="AU162" s="2">
        <v>0</v>
      </c>
      <c r="AV162" s="2">
        <f t="shared" si="88"/>
        <v>0.33333333333333331</v>
      </c>
      <c r="AW162" s="2">
        <f t="shared" si="89"/>
        <v>0</v>
      </c>
      <c r="AX162" s="2">
        <f t="shared" si="90"/>
        <v>0</v>
      </c>
      <c r="AY162" s="2">
        <v>0</v>
      </c>
      <c r="AZ162" s="2">
        <v>0</v>
      </c>
      <c r="BA162" s="2">
        <v>0</v>
      </c>
      <c r="BB162" s="2">
        <f t="shared" si="91"/>
        <v>0.66666666666666663</v>
      </c>
      <c r="BC162" s="2">
        <f t="shared" si="92"/>
        <v>0.66666666666666663</v>
      </c>
      <c r="BD162" s="2">
        <v>1</v>
      </c>
      <c r="BE162" s="2">
        <v>0</v>
      </c>
      <c r="BF162" s="2">
        <v>1</v>
      </c>
      <c r="BG162" s="2">
        <f t="shared" si="93"/>
        <v>0.35416666666666663</v>
      </c>
      <c r="BH162" s="2">
        <f t="shared" si="94"/>
        <v>0.33333333333333331</v>
      </c>
      <c r="BI162" s="2">
        <f t="shared" si="95"/>
        <v>0.5</v>
      </c>
      <c r="BJ162" s="2">
        <v>0</v>
      </c>
      <c r="BK162" s="2">
        <v>1</v>
      </c>
      <c r="BL162" s="2">
        <v>1</v>
      </c>
      <c r="BM162" s="2">
        <v>0</v>
      </c>
      <c r="BN162" s="2">
        <v>0</v>
      </c>
      <c r="BO162" s="2">
        <v>1</v>
      </c>
      <c r="BP162" s="2">
        <f t="shared" si="96"/>
        <v>0.16666666666666666</v>
      </c>
      <c r="BQ162" s="2">
        <v>0</v>
      </c>
      <c r="BR162" s="2">
        <v>0</v>
      </c>
      <c r="BS162" s="2">
        <v>1</v>
      </c>
      <c r="BT162" s="2">
        <v>0</v>
      </c>
      <c r="BU162" s="2">
        <v>0</v>
      </c>
      <c r="BV162" s="2">
        <v>0</v>
      </c>
      <c r="BW162" s="2">
        <f t="shared" si="97"/>
        <v>0.375</v>
      </c>
      <c r="BX162" s="2">
        <f t="shared" si="98"/>
        <v>0.25</v>
      </c>
      <c r="BY162" s="2">
        <v>0</v>
      </c>
      <c r="BZ162" s="2">
        <v>1</v>
      </c>
      <c r="CA162" s="2">
        <v>0</v>
      </c>
      <c r="CB162" s="2">
        <v>0</v>
      </c>
      <c r="CC162" s="2">
        <f t="shared" si="99"/>
        <v>0.5</v>
      </c>
      <c r="CD162" s="2">
        <f t="shared" si="100"/>
        <v>1</v>
      </c>
      <c r="CE162" s="2">
        <v>0.5</v>
      </c>
      <c r="CF162" s="2">
        <v>0.5</v>
      </c>
      <c r="CG162" s="2">
        <f t="shared" si="101"/>
        <v>0</v>
      </c>
      <c r="CH162" s="2">
        <v>0</v>
      </c>
      <c r="CI162" s="2">
        <v>0</v>
      </c>
      <c r="CJ162" s="2">
        <v>0</v>
      </c>
      <c r="CK162" s="2">
        <v>1</v>
      </c>
    </row>
    <row r="163" spans="1:89" x14ac:dyDescent="0.2">
      <c r="A163" s="1">
        <v>57</v>
      </c>
      <c r="B163" s="1" t="s">
        <v>271</v>
      </c>
      <c r="C163" s="1" t="s">
        <v>260</v>
      </c>
      <c r="D163" s="1" t="s">
        <v>257</v>
      </c>
      <c r="E163" s="1" t="s">
        <v>190</v>
      </c>
      <c r="F163" s="1" t="s">
        <v>190</v>
      </c>
      <c r="G163" s="2">
        <f t="shared" si="69"/>
        <v>0.34523809523809523</v>
      </c>
      <c r="H163" s="2">
        <f t="shared" si="70"/>
        <v>0.29464285714285715</v>
      </c>
      <c r="I163" s="2">
        <f t="shared" si="71"/>
        <v>0.39583333333333337</v>
      </c>
      <c r="J163" s="2">
        <f t="shared" si="72"/>
        <v>0.63095238095238093</v>
      </c>
      <c r="K163" s="2">
        <f t="shared" si="73"/>
        <v>0.6785714285714286</v>
      </c>
      <c r="L163" s="2">
        <f t="shared" si="74"/>
        <v>0.6785714285714286</v>
      </c>
      <c r="M163" s="2">
        <v>1</v>
      </c>
      <c r="N163" s="2">
        <v>1</v>
      </c>
      <c r="O163" s="2">
        <f t="shared" si="75"/>
        <v>0.75</v>
      </c>
      <c r="P163" s="2">
        <v>0.25</v>
      </c>
      <c r="Q163" s="2">
        <v>0.5</v>
      </c>
      <c r="R163" s="2">
        <f t="shared" si="76"/>
        <v>0</v>
      </c>
      <c r="S163" s="2">
        <v>0</v>
      </c>
      <c r="T163" s="2">
        <v>0</v>
      </c>
      <c r="U163" s="2">
        <v>1</v>
      </c>
      <c r="V163" s="2">
        <v>0</v>
      </c>
      <c r="W163" s="2">
        <v>1</v>
      </c>
      <c r="X163" s="2">
        <f t="shared" si="77"/>
        <v>0.58333333333333337</v>
      </c>
      <c r="Y163" s="2">
        <f t="shared" si="78"/>
        <v>0.58333333333333337</v>
      </c>
      <c r="Z163" s="2">
        <f t="shared" si="79"/>
        <v>0.75</v>
      </c>
      <c r="AA163" s="2">
        <v>0.25</v>
      </c>
      <c r="AB163" s="2">
        <v>0.5</v>
      </c>
      <c r="AC163" s="2">
        <f t="shared" si="80"/>
        <v>0</v>
      </c>
      <c r="AD163" s="2">
        <v>0</v>
      </c>
      <c r="AE163" s="2">
        <v>0</v>
      </c>
      <c r="AF163" s="2">
        <f t="shared" si="81"/>
        <v>1</v>
      </c>
      <c r="AG163" s="2">
        <v>0.5</v>
      </c>
      <c r="AH163" s="2">
        <v>0.5</v>
      </c>
      <c r="AI163" s="2">
        <f t="shared" si="82"/>
        <v>0.375</v>
      </c>
      <c r="AJ163" s="2">
        <f t="shared" si="83"/>
        <v>0.25</v>
      </c>
      <c r="AK163" s="2">
        <f t="shared" si="84"/>
        <v>0.25</v>
      </c>
      <c r="AL163" s="2">
        <f t="shared" si="85"/>
        <v>0.5</v>
      </c>
      <c r="AM163" s="2">
        <v>0.5</v>
      </c>
      <c r="AN163" s="2">
        <v>0</v>
      </c>
      <c r="AO163" s="2">
        <v>0</v>
      </c>
      <c r="AP163" s="2">
        <f t="shared" si="86"/>
        <v>0.5</v>
      </c>
      <c r="AQ163" s="2">
        <f t="shared" si="87"/>
        <v>0.5</v>
      </c>
      <c r="AR163" s="2">
        <v>0</v>
      </c>
      <c r="AS163" s="2">
        <v>1</v>
      </c>
      <c r="AT163" s="2">
        <v>1</v>
      </c>
      <c r="AU163" s="2">
        <v>0</v>
      </c>
      <c r="AV163" s="2">
        <f t="shared" si="88"/>
        <v>0</v>
      </c>
      <c r="AW163" s="2">
        <f t="shared" si="89"/>
        <v>0</v>
      </c>
      <c r="AX163" s="2">
        <f t="shared" si="90"/>
        <v>0</v>
      </c>
      <c r="AY163" s="2">
        <v>0</v>
      </c>
      <c r="AZ163" s="2">
        <v>0</v>
      </c>
      <c r="BA163" s="2">
        <v>0</v>
      </c>
      <c r="BB163" s="2">
        <f t="shared" si="91"/>
        <v>0</v>
      </c>
      <c r="BC163" s="2">
        <f t="shared" si="92"/>
        <v>0</v>
      </c>
      <c r="BD163" s="2">
        <v>0</v>
      </c>
      <c r="BE163" s="2">
        <v>0</v>
      </c>
      <c r="BF163" s="2">
        <v>0</v>
      </c>
      <c r="BG163" s="2">
        <f t="shared" si="93"/>
        <v>0.375</v>
      </c>
      <c r="BH163" s="2">
        <f t="shared" si="94"/>
        <v>0.25</v>
      </c>
      <c r="BI163" s="2">
        <f t="shared" si="95"/>
        <v>0.5</v>
      </c>
      <c r="BJ163" s="2">
        <v>0</v>
      </c>
      <c r="BK163" s="2">
        <v>1</v>
      </c>
      <c r="BL163" s="2">
        <v>1</v>
      </c>
      <c r="BM163" s="2">
        <v>0</v>
      </c>
      <c r="BN163" s="2">
        <v>0</v>
      </c>
      <c r="BO163" s="2">
        <v>1</v>
      </c>
      <c r="BP163" s="2">
        <f t="shared" si="96"/>
        <v>0</v>
      </c>
      <c r="BQ163" s="2">
        <v>0</v>
      </c>
      <c r="BR163" s="2">
        <v>0</v>
      </c>
      <c r="BS163" s="2">
        <v>0</v>
      </c>
      <c r="BT163" s="2">
        <v>0</v>
      </c>
      <c r="BU163" s="2">
        <v>0</v>
      </c>
      <c r="BV163" s="2">
        <v>0</v>
      </c>
      <c r="BW163" s="2">
        <f t="shared" si="97"/>
        <v>0.5</v>
      </c>
      <c r="BX163" s="2">
        <f t="shared" si="98"/>
        <v>0.75</v>
      </c>
      <c r="BY163" s="2">
        <v>1</v>
      </c>
      <c r="BZ163" s="2">
        <v>1</v>
      </c>
      <c r="CA163" s="2">
        <v>0</v>
      </c>
      <c r="CB163" s="2">
        <v>1</v>
      </c>
      <c r="CC163" s="2">
        <f t="shared" si="99"/>
        <v>0.25</v>
      </c>
      <c r="CD163" s="2">
        <f t="shared" si="100"/>
        <v>0</v>
      </c>
      <c r="CE163" s="2">
        <v>0</v>
      </c>
      <c r="CF163" s="2">
        <v>0</v>
      </c>
      <c r="CG163" s="2">
        <f t="shared" si="101"/>
        <v>1</v>
      </c>
      <c r="CH163" s="2">
        <v>0.5</v>
      </c>
      <c r="CI163" s="2">
        <v>0.5</v>
      </c>
      <c r="CJ163" s="2">
        <v>0</v>
      </c>
      <c r="CK163" s="2">
        <v>0</v>
      </c>
    </row>
    <row r="164" spans="1:89" x14ac:dyDescent="0.2">
      <c r="A164" s="1">
        <v>164</v>
      </c>
      <c r="B164" s="1" t="s">
        <v>388</v>
      </c>
      <c r="C164" s="1" t="s">
        <v>387</v>
      </c>
      <c r="D164" s="1" t="s">
        <v>201</v>
      </c>
      <c r="E164" s="1" t="s">
        <v>297</v>
      </c>
      <c r="F164" s="1" t="s">
        <v>297</v>
      </c>
      <c r="G164" s="2">
        <f t="shared" si="69"/>
        <v>0.34523809523809523</v>
      </c>
      <c r="H164" s="2">
        <f t="shared" si="70"/>
        <v>0.31547619047619047</v>
      </c>
      <c r="I164" s="2">
        <f t="shared" si="71"/>
        <v>0.375</v>
      </c>
      <c r="J164" s="2">
        <f t="shared" si="72"/>
        <v>0.7142857142857143</v>
      </c>
      <c r="K164" s="2">
        <f t="shared" si="73"/>
        <v>0.42857142857142855</v>
      </c>
      <c r="L164" s="2">
        <f t="shared" si="74"/>
        <v>0.42857142857142855</v>
      </c>
      <c r="M164" s="2">
        <v>1</v>
      </c>
      <c r="N164" s="2">
        <v>0</v>
      </c>
      <c r="O164" s="2">
        <f t="shared" si="75"/>
        <v>1</v>
      </c>
      <c r="P164" s="2">
        <v>0.25</v>
      </c>
      <c r="Q164" s="2">
        <v>0.75</v>
      </c>
      <c r="R164" s="2">
        <f t="shared" si="76"/>
        <v>0</v>
      </c>
      <c r="S164" s="2">
        <v>0</v>
      </c>
      <c r="T164" s="2">
        <v>0</v>
      </c>
      <c r="U164" s="2">
        <v>0</v>
      </c>
      <c r="V164" s="2">
        <v>0</v>
      </c>
      <c r="W164" s="2">
        <v>1</v>
      </c>
      <c r="X164" s="2">
        <f t="shared" si="77"/>
        <v>1</v>
      </c>
      <c r="Y164" s="2">
        <f t="shared" si="78"/>
        <v>1</v>
      </c>
      <c r="Z164" s="2">
        <f t="shared" si="79"/>
        <v>1</v>
      </c>
      <c r="AA164" s="2">
        <v>0.25</v>
      </c>
      <c r="AB164" s="2">
        <v>0.75</v>
      </c>
      <c r="AC164" s="2">
        <f t="shared" si="80"/>
        <v>1</v>
      </c>
      <c r="AD164" s="2">
        <v>0.5</v>
      </c>
      <c r="AE164" s="2">
        <v>0.5</v>
      </c>
      <c r="AF164" s="2">
        <f t="shared" si="81"/>
        <v>1</v>
      </c>
      <c r="AG164" s="2">
        <v>0.5</v>
      </c>
      <c r="AH164" s="2">
        <v>0.5</v>
      </c>
      <c r="AI164" s="2">
        <f t="shared" si="82"/>
        <v>0.25</v>
      </c>
      <c r="AJ164" s="2">
        <f t="shared" si="83"/>
        <v>0.5</v>
      </c>
      <c r="AK164" s="2">
        <f t="shared" si="84"/>
        <v>0.5</v>
      </c>
      <c r="AL164" s="2">
        <f t="shared" si="85"/>
        <v>0</v>
      </c>
      <c r="AM164" s="2">
        <v>0</v>
      </c>
      <c r="AN164" s="2">
        <v>0</v>
      </c>
      <c r="AO164" s="2">
        <v>1</v>
      </c>
      <c r="AP164" s="2">
        <f t="shared" si="86"/>
        <v>0</v>
      </c>
      <c r="AQ164" s="2">
        <f t="shared" si="87"/>
        <v>0</v>
      </c>
      <c r="AR164" s="2">
        <v>0</v>
      </c>
      <c r="AS164" s="2">
        <v>0</v>
      </c>
      <c r="AT164" s="2">
        <v>0</v>
      </c>
      <c r="AU164" s="2">
        <v>0</v>
      </c>
      <c r="AV164" s="2">
        <f t="shared" si="88"/>
        <v>0</v>
      </c>
      <c r="AW164" s="2">
        <f t="shared" si="89"/>
        <v>0</v>
      </c>
      <c r="AX164" s="2">
        <f t="shared" si="90"/>
        <v>0</v>
      </c>
      <c r="AY164" s="2">
        <v>0</v>
      </c>
      <c r="AZ164" s="2">
        <v>0</v>
      </c>
      <c r="BA164" s="2">
        <v>0</v>
      </c>
      <c r="BB164" s="2">
        <f t="shared" si="91"/>
        <v>0</v>
      </c>
      <c r="BC164" s="2">
        <f t="shared" si="92"/>
        <v>0</v>
      </c>
      <c r="BD164" s="2">
        <v>0</v>
      </c>
      <c r="BE164" s="2">
        <v>0</v>
      </c>
      <c r="BF164" s="2">
        <v>0</v>
      </c>
      <c r="BG164" s="2">
        <f t="shared" si="93"/>
        <v>0.41666666666666663</v>
      </c>
      <c r="BH164" s="2">
        <f t="shared" si="94"/>
        <v>0.33333333333333331</v>
      </c>
      <c r="BI164" s="2">
        <f t="shared" si="95"/>
        <v>0.5</v>
      </c>
      <c r="BJ164" s="2">
        <v>1</v>
      </c>
      <c r="BK164" s="2">
        <v>1</v>
      </c>
      <c r="BL164" s="2">
        <v>0</v>
      </c>
      <c r="BM164" s="2">
        <v>0</v>
      </c>
      <c r="BN164" s="2">
        <v>0</v>
      </c>
      <c r="BO164" s="2">
        <v>1</v>
      </c>
      <c r="BP164" s="2">
        <f t="shared" si="96"/>
        <v>0.16666666666666666</v>
      </c>
      <c r="BQ164" s="2">
        <v>0</v>
      </c>
      <c r="BR164" s="2">
        <v>0</v>
      </c>
      <c r="BS164" s="2">
        <v>0</v>
      </c>
      <c r="BT164" s="2">
        <v>0</v>
      </c>
      <c r="BU164" s="2">
        <v>0</v>
      </c>
      <c r="BV164" s="2">
        <v>1</v>
      </c>
      <c r="BW164" s="2">
        <f t="shared" si="97"/>
        <v>0.5</v>
      </c>
      <c r="BX164" s="2">
        <f t="shared" si="98"/>
        <v>0.5</v>
      </c>
      <c r="BY164" s="2">
        <v>1</v>
      </c>
      <c r="BZ164" s="2">
        <v>1</v>
      </c>
      <c r="CA164" s="2">
        <v>0</v>
      </c>
      <c r="CB164" s="2">
        <v>0</v>
      </c>
      <c r="CC164" s="2">
        <f t="shared" si="99"/>
        <v>0.5</v>
      </c>
      <c r="CD164" s="2">
        <f t="shared" si="100"/>
        <v>1</v>
      </c>
      <c r="CE164" s="2">
        <v>0.5</v>
      </c>
      <c r="CF164" s="2">
        <v>0.5</v>
      </c>
      <c r="CG164" s="2">
        <f t="shared" si="101"/>
        <v>0</v>
      </c>
      <c r="CH164" s="2">
        <v>0</v>
      </c>
      <c r="CI164" s="2">
        <v>0</v>
      </c>
      <c r="CJ164" s="2">
        <v>0</v>
      </c>
      <c r="CK164" s="2">
        <v>1</v>
      </c>
    </row>
    <row r="165" spans="1:89" x14ac:dyDescent="0.2">
      <c r="A165" s="1">
        <v>191</v>
      </c>
      <c r="B165" s="1" t="s">
        <v>410</v>
      </c>
      <c r="C165" s="1" t="s">
        <v>404</v>
      </c>
      <c r="D165" s="1" t="s">
        <v>223</v>
      </c>
      <c r="E165" s="1" t="s">
        <v>297</v>
      </c>
      <c r="F165" s="1" t="s">
        <v>297</v>
      </c>
      <c r="G165" s="2">
        <f t="shared" si="69"/>
        <v>0.34523809523809523</v>
      </c>
      <c r="H165" s="2">
        <f t="shared" si="70"/>
        <v>0.16964285714285715</v>
      </c>
      <c r="I165" s="2">
        <f t="shared" si="71"/>
        <v>0.52083333333333326</v>
      </c>
      <c r="J165" s="2">
        <f t="shared" si="72"/>
        <v>0.7142857142857143</v>
      </c>
      <c r="K165" s="2">
        <f t="shared" si="73"/>
        <v>0.42857142857142855</v>
      </c>
      <c r="L165" s="2">
        <f t="shared" si="74"/>
        <v>0.42857142857142855</v>
      </c>
      <c r="M165" s="2">
        <v>1</v>
      </c>
      <c r="N165" s="2">
        <v>0</v>
      </c>
      <c r="O165" s="2">
        <f t="shared" si="75"/>
        <v>1</v>
      </c>
      <c r="P165" s="2">
        <v>0.25</v>
      </c>
      <c r="Q165" s="2">
        <v>0.75</v>
      </c>
      <c r="R165" s="2">
        <f t="shared" si="76"/>
        <v>0</v>
      </c>
      <c r="S165" s="2">
        <v>0</v>
      </c>
      <c r="T165" s="2">
        <v>0</v>
      </c>
      <c r="U165" s="2">
        <v>0</v>
      </c>
      <c r="V165" s="2">
        <v>0</v>
      </c>
      <c r="W165" s="2">
        <v>1</v>
      </c>
      <c r="X165" s="2">
        <f t="shared" si="77"/>
        <v>1</v>
      </c>
      <c r="Y165" s="2">
        <f t="shared" si="78"/>
        <v>1</v>
      </c>
      <c r="Z165" s="2">
        <f t="shared" si="79"/>
        <v>1</v>
      </c>
      <c r="AA165" s="2">
        <v>0.25</v>
      </c>
      <c r="AB165" s="2">
        <v>0.75</v>
      </c>
      <c r="AC165" s="2">
        <f t="shared" si="80"/>
        <v>1</v>
      </c>
      <c r="AD165" s="2">
        <v>0.5</v>
      </c>
      <c r="AE165" s="2">
        <v>0.5</v>
      </c>
      <c r="AF165" s="2">
        <f t="shared" si="81"/>
        <v>1</v>
      </c>
      <c r="AG165" s="2">
        <v>0.5</v>
      </c>
      <c r="AH165" s="2">
        <v>0.5</v>
      </c>
      <c r="AI165" s="2">
        <f t="shared" si="82"/>
        <v>0.25</v>
      </c>
      <c r="AJ165" s="2">
        <f t="shared" si="83"/>
        <v>0</v>
      </c>
      <c r="AK165" s="2">
        <f t="shared" si="84"/>
        <v>0</v>
      </c>
      <c r="AL165" s="2">
        <f t="shared" si="85"/>
        <v>0</v>
      </c>
      <c r="AM165" s="2">
        <v>0</v>
      </c>
      <c r="AN165" s="2">
        <v>0</v>
      </c>
      <c r="AO165" s="2">
        <v>0</v>
      </c>
      <c r="AP165" s="2">
        <f t="shared" si="86"/>
        <v>0.5</v>
      </c>
      <c r="AQ165" s="2">
        <f t="shared" si="87"/>
        <v>0.5</v>
      </c>
      <c r="AR165" s="2">
        <v>1</v>
      </c>
      <c r="AS165" s="2">
        <v>0</v>
      </c>
      <c r="AT165" s="2">
        <v>1</v>
      </c>
      <c r="AU165" s="2">
        <v>0</v>
      </c>
      <c r="AV165" s="2">
        <f t="shared" si="88"/>
        <v>0.16666666666666666</v>
      </c>
      <c r="AW165" s="2">
        <f t="shared" si="89"/>
        <v>0</v>
      </c>
      <c r="AX165" s="2">
        <f t="shared" si="90"/>
        <v>0</v>
      </c>
      <c r="AY165" s="2">
        <v>0</v>
      </c>
      <c r="AZ165" s="2">
        <v>0</v>
      </c>
      <c r="BA165" s="2">
        <v>0</v>
      </c>
      <c r="BB165" s="2">
        <f t="shared" si="91"/>
        <v>0.33333333333333331</v>
      </c>
      <c r="BC165" s="2">
        <f t="shared" si="92"/>
        <v>0.33333333333333331</v>
      </c>
      <c r="BD165" s="2">
        <v>0</v>
      </c>
      <c r="BE165" s="2">
        <v>0</v>
      </c>
      <c r="BF165" s="2">
        <v>1</v>
      </c>
      <c r="BG165" s="2">
        <f t="shared" si="93"/>
        <v>0.25</v>
      </c>
      <c r="BH165" s="2">
        <f t="shared" si="94"/>
        <v>0.25</v>
      </c>
      <c r="BI165" s="2">
        <f t="shared" si="95"/>
        <v>0.16666666666666666</v>
      </c>
      <c r="BJ165" s="2">
        <v>0</v>
      </c>
      <c r="BK165" s="2">
        <v>0</v>
      </c>
      <c r="BL165" s="2">
        <v>1</v>
      </c>
      <c r="BM165" s="2">
        <v>0</v>
      </c>
      <c r="BN165" s="2">
        <v>0</v>
      </c>
      <c r="BO165" s="2">
        <v>0</v>
      </c>
      <c r="BP165" s="2">
        <f t="shared" si="96"/>
        <v>0.33333333333333331</v>
      </c>
      <c r="BQ165" s="2">
        <v>0</v>
      </c>
      <c r="BR165" s="2">
        <v>0</v>
      </c>
      <c r="BS165" s="2">
        <v>1</v>
      </c>
      <c r="BT165" s="2">
        <v>1</v>
      </c>
      <c r="BU165" s="2">
        <v>0</v>
      </c>
      <c r="BV165" s="2">
        <v>0</v>
      </c>
      <c r="BW165" s="2">
        <f t="shared" si="97"/>
        <v>0.25</v>
      </c>
      <c r="BX165" s="2">
        <f t="shared" si="98"/>
        <v>0.5</v>
      </c>
      <c r="BY165" s="2">
        <v>1</v>
      </c>
      <c r="BZ165" s="2">
        <v>1</v>
      </c>
      <c r="CA165" s="2">
        <v>0</v>
      </c>
      <c r="CB165" s="2">
        <v>0</v>
      </c>
      <c r="CC165" s="2">
        <f t="shared" si="99"/>
        <v>0</v>
      </c>
      <c r="CD165" s="2">
        <f t="shared" si="100"/>
        <v>0</v>
      </c>
      <c r="CE165" s="2">
        <v>0</v>
      </c>
      <c r="CF165" s="2">
        <v>0</v>
      </c>
      <c r="CG165" s="2">
        <f t="shared" si="101"/>
        <v>0</v>
      </c>
      <c r="CH165" s="2">
        <v>0</v>
      </c>
      <c r="CI165" s="2">
        <v>0</v>
      </c>
      <c r="CJ165" s="2">
        <v>0</v>
      </c>
      <c r="CK165" s="2">
        <v>0</v>
      </c>
    </row>
    <row r="166" spans="1:89" x14ac:dyDescent="0.2">
      <c r="A166" s="1">
        <v>89</v>
      </c>
      <c r="B166" s="1" t="s">
        <v>317</v>
      </c>
      <c r="C166" s="1" t="s">
        <v>305</v>
      </c>
      <c r="D166" s="1" t="s">
        <v>213</v>
      </c>
      <c r="E166" s="1" t="s">
        <v>190</v>
      </c>
      <c r="F166" s="1" t="s">
        <v>190</v>
      </c>
      <c r="G166" s="2">
        <f t="shared" si="69"/>
        <v>0.34375</v>
      </c>
      <c r="H166" s="2">
        <f t="shared" si="70"/>
        <v>0.3125</v>
      </c>
      <c r="I166" s="2">
        <f t="shared" si="71"/>
        <v>0.375</v>
      </c>
      <c r="J166" s="2">
        <f t="shared" si="72"/>
        <v>0.625</v>
      </c>
      <c r="K166" s="2">
        <f t="shared" si="73"/>
        <v>0.5</v>
      </c>
      <c r="L166" s="2">
        <f t="shared" si="74"/>
        <v>0.5</v>
      </c>
      <c r="M166" s="2">
        <v>1</v>
      </c>
      <c r="N166" s="2">
        <v>1</v>
      </c>
      <c r="O166" s="2">
        <f t="shared" si="75"/>
        <v>0.5</v>
      </c>
      <c r="P166" s="2">
        <v>0.25</v>
      </c>
      <c r="Q166" s="2">
        <v>0.25</v>
      </c>
      <c r="R166" s="2">
        <f t="shared" si="76"/>
        <v>0</v>
      </c>
      <c r="S166" s="2">
        <v>0</v>
      </c>
      <c r="T166" s="2">
        <v>0</v>
      </c>
      <c r="U166" s="2">
        <v>0</v>
      </c>
      <c r="V166" s="2">
        <v>0</v>
      </c>
      <c r="W166" s="2">
        <v>1</v>
      </c>
      <c r="X166" s="2">
        <f t="shared" si="77"/>
        <v>0.75</v>
      </c>
      <c r="Y166" s="2">
        <f t="shared" si="78"/>
        <v>0.75</v>
      </c>
      <c r="Z166" s="2">
        <f t="shared" si="79"/>
        <v>0.75</v>
      </c>
      <c r="AA166" s="2">
        <v>0.25</v>
      </c>
      <c r="AB166" s="2">
        <v>0.5</v>
      </c>
      <c r="AC166" s="2">
        <f t="shared" si="80"/>
        <v>0.5</v>
      </c>
      <c r="AD166" s="2">
        <v>0.5</v>
      </c>
      <c r="AE166" s="2">
        <v>0</v>
      </c>
      <c r="AF166" s="2">
        <f t="shared" si="81"/>
        <v>1</v>
      </c>
      <c r="AG166" s="2">
        <v>0.5</v>
      </c>
      <c r="AH166" s="2">
        <v>0.5</v>
      </c>
      <c r="AI166" s="2">
        <f t="shared" si="82"/>
        <v>0.375</v>
      </c>
      <c r="AJ166" s="2">
        <f t="shared" si="83"/>
        <v>0.5</v>
      </c>
      <c r="AK166" s="2">
        <f t="shared" si="84"/>
        <v>0.5</v>
      </c>
      <c r="AL166" s="2">
        <f t="shared" si="85"/>
        <v>0</v>
      </c>
      <c r="AM166" s="2">
        <v>0</v>
      </c>
      <c r="AN166" s="2">
        <v>0</v>
      </c>
      <c r="AO166" s="2">
        <v>1</v>
      </c>
      <c r="AP166" s="2">
        <f t="shared" si="86"/>
        <v>0.25</v>
      </c>
      <c r="AQ166" s="2">
        <f t="shared" si="87"/>
        <v>0.25</v>
      </c>
      <c r="AR166" s="2">
        <v>0</v>
      </c>
      <c r="AS166" s="2">
        <v>0</v>
      </c>
      <c r="AT166" s="2">
        <v>1</v>
      </c>
      <c r="AU166" s="2">
        <v>0</v>
      </c>
      <c r="AV166" s="2">
        <f t="shared" si="88"/>
        <v>0</v>
      </c>
      <c r="AW166" s="2">
        <f t="shared" si="89"/>
        <v>0</v>
      </c>
      <c r="AX166" s="2">
        <f t="shared" si="90"/>
        <v>0</v>
      </c>
      <c r="AY166" s="2">
        <v>0</v>
      </c>
      <c r="AZ166" s="2">
        <v>0</v>
      </c>
      <c r="BA166" s="2">
        <v>0</v>
      </c>
      <c r="BB166" s="2">
        <f t="shared" si="91"/>
        <v>0</v>
      </c>
      <c r="BC166" s="2">
        <f t="shared" si="92"/>
        <v>0</v>
      </c>
      <c r="BD166" s="2">
        <v>0</v>
      </c>
      <c r="BE166" s="2">
        <v>0</v>
      </c>
      <c r="BF166" s="2">
        <v>0</v>
      </c>
      <c r="BG166" s="2">
        <f t="shared" si="93"/>
        <v>0.375</v>
      </c>
      <c r="BH166" s="2">
        <f t="shared" si="94"/>
        <v>0.25</v>
      </c>
      <c r="BI166" s="2">
        <f t="shared" si="95"/>
        <v>0.33333333333333331</v>
      </c>
      <c r="BJ166" s="2">
        <v>1</v>
      </c>
      <c r="BK166" s="2">
        <v>1</v>
      </c>
      <c r="BL166" s="2">
        <v>0</v>
      </c>
      <c r="BM166" s="2">
        <v>0</v>
      </c>
      <c r="BN166" s="2">
        <v>0</v>
      </c>
      <c r="BO166" s="2">
        <v>0</v>
      </c>
      <c r="BP166" s="2">
        <f t="shared" si="96"/>
        <v>0.16666666666666666</v>
      </c>
      <c r="BQ166" s="2">
        <v>0</v>
      </c>
      <c r="BR166" s="2">
        <v>0</v>
      </c>
      <c r="BS166" s="2">
        <v>1</v>
      </c>
      <c r="BT166" s="2">
        <v>0</v>
      </c>
      <c r="BU166" s="2">
        <v>0</v>
      </c>
      <c r="BV166" s="2">
        <v>0</v>
      </c>
      <c r="BW166" s="2">
        <f t="shared" si="97"/>
        <v>0.5</v>
      </c>
      <c r="BX166" s="2">
        <f t="shared" si="98"/>
        <v>0.5</v>
      </c>
      <c r="BY166" s="2">
        <v>1</v>
      </c>
      <c r="BZ166" s="2">
        <v>1</v>
      </c>
      <c r="CA166" s="2">
        <v>0</v>
      </c>
      <c r="CB166" s="2">
        <v>0</v>
      </c>
      <c r="CC166" s="2">
        <f t="shared" si="99"/>
        <v>0.5</v>
      </c>
      <c r="CD166" s="2">
        <f t="shared" si="100"/>
        <v>0</v>
      </c>
      <c r="CE166" s="2">
        <v>0</v>
      </c>
      <c r="CF166" s="2">
        <v>0</v>
      </c>
      <c r="CG166" s="2">
        <f t="shared" si="101"/>
        <v>1</v>
      </c>
      <c r="CH166" s="2">
        <v>0.5</v>
      </c>
      <c r="CI166" s="2">
        <v>0.5</v>
      </c>
      <c r="CJ166" s="2">
        <v>0</v>
      </c>
      <c r="CK166" s="2">
        <v>1</v>
      </c>
    </row>
    <row r="167" spans="1:89" x14ac:dyDescent="0.2">
      <c r="A167" s="1">
        <v>40</v>
      </c>
      <c r="B167" s="1" t="s">
        <v>263</v>
      </c>
      <c r="C167" s="1" t="s">
        <v>260</v>
      </c>
      <c r="D167" s="1" t="s">
        <v>195</v>
      </c>
      <c r="E167" s="1" t="s">
        <v>190</v>
      </c>
      <c r="F167" s="1" t="s">
        <v>190</v>
      </c>
      <c r="G167" s="2">
        <f t="shared" si="69"/>
        <v>0.34226190476190477</v>
      </c>
      <c r="H167" s="2">
        <f t="shared" si="70"/>
        <v>0.28869047619047616</v>
      </c>
      <c r="I167" s="2">
        <f t="shared" si="71"/>
        <v>0.39583333333333331</v>
      </c>
      <c r="J167" s="2">
        <f t="shared" si="72"/>
        <v>0.74404761904761907</v>
      </c>
      <c r="K167" s="2">
        <f t="shared" si="73"/>
        <v>0.8214285714285714</v>
      </c>
      <c r="L167" s="2">
        <f t="shared" si="74"/>
        <v>0.8214285714285714</v>
      </c>
      <c r="M167" s="2">
        <v>1</v>
      </c>
      <c r="N167" s="2">
        <v>1</v>
      </c>
      <c r="O167" s="2">
        <f t="shared" si="75"/>
        <v>0.75</v>
      </c>
      <c r="P167" s="2">
        <v>0.25</v>
      </c>
      <c r="Q167" s="2">
        <v>0.5</v>
      </c>
      <c r="R167" s="2">
        <f t="shared" si="76"/>
        <v>0</v>
      </c>
      <c r="S167" s="2">
        <v>0</v>
      </c>
      <c r="T167" s="2">
        <v>0</v>
      </c>
      <c r="U167" s="2">
        <v>1</v>
      </c>
      <c r="V167" s="2">
        <v>1</v>
      </c>
      <c r="W167" s="2">
        <v>1</v>
      </c>
      <c r="X167" s="2">
        <f t="shared" si="77"/>
        <v>0.66666666666666663</v>
      </c>
      <c r="Y167" s="2">
        <f t="shared" si="78"/>
        <v>0.66666666666666663</v>
      </c>
      <c r="Z167" s="2">
        <f t="shared" si="79"/>
        <v>0</v>
      </c>
      <c r="AA167" s="2">
        <v>0</v>
      </c>
      <c r="AB167" s="2">
        <v>0</v>
      </c>
      <c r="AC167" s="2">
        <f t="shared" si="80"/>
        <v>1</v>
      </c>
      <c r="AD167" s="2">
        <v>0.5</v>
      </c>
      <c r="AE167" s="2">
        <v>0.5</v>
      </c>
      <c r="AF167" s="2">
        <f t="shared" si="81"/>
        <v>1</v>
      </c>
      <c r="AG167" s="2">
        <v>0.5</v>
      </c>
      <c r="AH167" s="2">
        <v>0.5</v>
      </c>
      <c r="AI167" s="2">
        <f t="shared" si="82"/>
        <v>0</v>
      </c>
      <c r="AJ167" s="2">
        <f t="shared" si="83"/>
        <v>0</v>
      </c>
      <c r="AK167" s="2">
        <f t="shared" si="84"/>
        <v>0</v>
      </c>
      <c r="AL167" s="2">
        <f t="shared" si="85"/>
        <v>0</v>
      </c>
      <c r="AM167" s="2">
        <v>0</v>
      </c>
      <c r="AN167" s="2">
        <v>0</v>
      </c>
      <c r="AO167" s="2">
        <v>0</v>
      </c>
      <c r="AP167" s="2">
        <f t="shared" si="86"/>
        <v>0</v>
      </c>
      <c r="AQ167" s="2">
        <f t="shared" si="87"/>
        <v>0</v>
      </c>
      <c r="AR167" s="2">
        <v>0</v>
      </c>
      <c r="AS167" s="2">
        <v>0</v>
      </c>
      <c r="AT167" s="2">
        <v>0</v>
      </c>
      <c r="AU167" s="2">
        <v>0</v>
      </c>
      <c r="AV167" s="2">
        <f t="shared" si="88"/>
        <v>0.33333333333333331</v>
      </c>
      <c r="AW167" s="2">
        <f t="shared" si="89"/>
        <v>0</v>
      </c>
      <c r="AX167" s="2">
        <f t="shared" si="90"/>
        <v>0</v>
      </c>
      <c r="AY167" s="2">
        <v>0</v>
      </c>
      <c r="AZ167" s="2">
        <v>0</v>
      </c>
      <c r="BA167" s="2">
        <v>0</v>
      </c>
      <c r="BB167" s="2">
        <f t="shared" si="91"/>
        <v>0.66666666666666663</v>
      </c>
      <c r="BC167" s="2">
        <f t="shared" si="92"/>
        <v>0.66666666666666663</v>
      </c>
      <c r="BD167" s="2">
        <v>1</v>
      </c>
      <c r="BE167" s="2">
        <v>0</v>
      </c>
      <c r="BF167" s="2">
        <v>1</v>
      </c>
      <c r="BG167" s="2">
        <f t="shared" si="93"/>
        <v>0.29166666666666663</v>
      </c>
      <c r="BH167" s="2">
        <f t="shared" si="94"/>
        <v>0.33333333333333331</v>
      </c>
      <c r="BI167" s="2">
        <f t="shared" si="95"/>
        <v>0.5</v>
      </c>
      <c r="BJ167" s="2">
        <v>0</v>
      </c>
      <c r="BK167" s="2">
        <v>1</v>
      </c>
      <c r="BL167" s="2">
        <v>1</v>
      </c>
      <c r="BM167" s="2">
        <v>0</v>
      </c>
      <c r="BN167" s="2">
        <v>0</v>
      </c>
      <c r="BO167" s="2">
        <v>1</v>
      </c>
      <c r="BP167" s="2">
        <f t="shared" si="96"/>
        <v>0.16666666666666666</v>
      </c>
      <c r="BQ167" s="2">
        <v>0</v>
      </c>
      <c r="BR167" s="2">
        <v>0</v>
      </c>
      <c r="BS167" s="2">
        <v>1</v>
      </c>
      <c r="BT167" s="2">
        <v>0</v>
      </c>
      <c r="BU167" s="2">
        <v>0</v>
      </c>
      <c r="BV167" s="2">
        <v>0</v>
      </c>
      <c r="BW167" s="2">
        <f t="shared" si="97"/>
        <v>0.25</v>
      </c>
      <c r="BX167" s="2">
        <f t="shared" si="98"/>
        <v>0.5</v>
      </c>
      <c r="BY167" s="2">
        <v>1</v>
      </c>
      <c r="BZ167" s="2">
        <v>1</v>
      </c>
      <c r="CA167" s="2">
        <v>0</v>
      </c>
      <c r="CB167" s="2">
        <v>0</v>
      </c>
      <c r="CC167" s="2">
        <f t="shared" si="99"/>
        <v>0</v>
      </c>
      <c r="CD167" s="2">
        <f t="shared" si="100"/>
        <v>0</v>
      </c>
      <c r="CE167" s="2">
        <v>0</v>
      </c>
      <c r="CF167" s="2">
        <v>0</v>
      </c>
      <c r="CG167" s="2">
        <f t="shared" si="101"/>
        <v>0</v>
      </c>
      <c r="CH167" s="2">
        <v>0</v>
      </c>
      <c r="CI167" s="2">
        <v>0</v>
      </c>
      <c r="CJ167" s="2">
        <v>0</v>
      </c>
      <c r="CK167" s="2">
        <v>0</v>
      </c>
    </row>
    <row r="168" spans="1:89" x14ac:dyDescent="0.2">
      <c r="A168" s="1">
        <v>193</v>
      </c>
      <c r="B168" s="1" t="s">
        <v>411</v>
      </c>
      <c r="C168" s="1" t="s">
        <v>404</v>
      </c>
      <c r="D168" s="1" t="s">
        <v>233</v>
      </c>
      <c r="E168" s="1" t="s">
        <v>297</v>
      </c>
      <c r="F168" s="1" t="s">
        <v>297</v>
      </c>
      <c r="G168" s="2">
        <f t="shared" si="69"/>
        <v>0.34002976190476186</v>
      </c>
      <c r="H168" s="2">
        <f t="shared" si="70"/>
        <v>0.21130952380952378</v>
      </c>
      <c r="I168" s="2">
        <f t="shared" si="71"/>
        <v>0.46874999999999994</v>
      </c>
      <c r="J168" s="2">
        <f t="shared" si="72"/>
        <v>0.54761904761904756</v>
      </c>
      <c r="K168" s="2">
        <f t="shared" si="73"/>
        <v>0.42857142857142855</v>
      </c>
      <c r="L168" s="2">
        <f t="shared" si="74"/>
        <v>0.42857142857142855</v>
      </c>
      <c r="M168" s="2">
        <v>1</v>
      </c>
      <c r="N168" s="2">
        <v>0</v>
      </c>
      <c r="O168" s="2">
        <f t="shared" si="75"/>
        <v>1</v>
      </c>
      <c r="P168" s="2">
        <v>0.25</v>
      </c>
      <c r="Q168" s="2">
        <v>0.75</v>
      </c>
      <c r="R168" s="2">
        <f t="shared" si="76"/>
        <v>0</v>
      </c>
      <c r="S168" s="2">
        <v>0</v>
      </c>
      <c r="T168" s="2">
        <v>0</v>
      </c>
      <c r="U168" s="2">
        <v>0</v>
      </c>
      <c r="V168" s="2">
        <v>0</v>
      </c>
      <c r="W168" s="2">
        <v>1</v>
      </c>
      <c r="X168" s="2">
        <f t="shared" si="77"/>
        <v>0.66666666666666663</v>
      </c>
      <c r="Y168" s="2">
        <f t="shared" si="78"/>
        <v>0.66666666666666663</v>
      </c>
      <c r="Z168" s="2">
        <f t="shared" si="79"/>
        <v>0</v>
      </c>
      <c r="AA168" s="2">
        <v>0</v>
      </c>
      <c r="AB168" s="2">
        <v>0</v>
      </c>
      <c r="AC168" s="2">
        <f t="shared" si="80"/>
        <v>1</v>
      </c>
      <c r="AD168" s="2">
        <v>0.5</v>
      </c>
      <c r="AE168" s="2">
        <v>0.5</v>
      </c>
      <c r="AF168" s="2">
        <f t="shared" si="81"/>
        <v>1</v>
      </c>
      <c r="AG168" s="2">
        <v>0.5</v>
      </c>
      <c r="AH168" s="2">
        <v>0.5</v>
      </c>
      <c r="AI168" s="2">
        <f t="shared" si="82"/>
        <v>0.25</v>
      </c>
      <c r="AJ168" s="2">
        <f t="shared" si="83"/>
        <v>0</v>
      </c>
      <c r="AK168" s="2">
        <f t="shared" si="84"/>
        <v>0</v>
      </c>
      <c r="AL168" s="2">
        <f t="shared" si="85"/>
        <v>0</v>
      </c>
      <c r="AM168" s="2">
        <v>0</v>
      </c>
      <c r="AN168" s="2">
        <v>0</v>
      </c>
      <c r="AO168" s="2">
        <v>0</v>
      </c>
      <c r="AP168" s="2">
        <f t="shared" si="86"/>
        <v>0.5</v>
      </c>
      <c r="AQ168" s="2">
        <f t="shared" si="87"/>
        <v>0.5</v>
      </c>
      <c r="AR168" s="2">
        <v>1</v>
      </c>
      <c r="AS168" s="2">
        <v>0</v>
      </c>
      <c r="AT168" s="2">
        <v>1</v>
      </c>
      <c r="AU168" s="2">
        <v>0</v>
      </c>
      <c r="AV168" s="2">
        <f t="shared" si="88"/>
        <v>0.16666666666666666</v>
      </c>
      <c r="AW168" s="2">
        <f t="shared" si="89"/>
        <v>0</v>
      </c>
      <c r="AX168" s="2">
        <f t="shared" si="90"/>
        <v>0</v>
      </c>
      <c r="AY168" s="2">
        <v>0</v>
      </c>
      <c r="AZ168" s="2">
        <v>0</v>
      </c>
      <c r="BA168" s="2">
        <v>0</v>
      </c>
      <c r="BB168" s="2">
        <f t="shared" si="91"/>
        <v>0.33333333333333331</v>
      </c>
      <c r="BC168" s="2">
        <f t="shared" si="92"/>
        <v>0.33333333333333331</v>
      </c>
      <c r="BD168" s="2">
        <v>0</v>
      </c>
      <c r="BE168" s="2">
        <v>0</v>
      </c>
      <c r="BF168" s="2">
        <v>1</v>
      </c>
      <c r="BG168" s="2">
        <f t="shared" si="93"/>
        <v>0.39583333333333331</v>
      </c>
      <c r="BH168" s="2">
        <f t="shared" si="94"/>
        <v>0.41666666666666663</v>
      </c>
      <c r="BI168" s="2">
        <f t="shared" si="95"/>
        <v>0.5</v>
      </c>
      <c r="BJ168" s="2">
        <v>1</v>
      </c>
      <c r="BK168" s="2">
        <v>0</v>
      </c>
      <c r="BL168" s="2">
        <v>1</v>
      </c>
      <c r="BM168" s="2">
        <v>0</v>
      </c>
      <c r="BN168" s="2">
        <v>0</v>
      </c>
      <c r="BO168" s="2">
        <v>1</v>
      </c>
      <c r="BP168" s="2">
        <f t="shared" si="96"/>
        <v>0.33333333333333331</v>
      </c>
      <c r="BQ168" s="2">
        <v>1</v>
      </c>
      <c r="BR168" s="2">
        <v>0</v>
      </c>
      <c r="BS168" s="2">
        <v>0</v>
      </c>
      <c r="BT168" s="2">
        <v>0</v>
      </c>
      <c r="BU168" s="2">
        <v>0</v>
      </c>
      <c r="BV168" s="2">
        <v>1</v>
      </c>
      <c r="BW168" s="2">
        <f t="shared" si="97"/>
        <v>0.375</v>
      </c>
      <c r="BX168" s="2">
        <f t="shared" si="98"/>
        <v>0.5</v>
      </c>
      <c r="BY168" s="2">
        <v>1</v>
      </c>
      <c r="BZ168" s="2">
        <v>0</v>
      </c>
      <c r="CA168" s="2">
        <v>1</v>
      </c>
      <c r="CB168" s="2">
        <v>0</v>
      </c>
      <c r="CC168" s="2">
        <f t="shared" si="99"/>
        <v>0.25</v>
      </c>
      <c r="CD168" s="2">
        <f t="shared" si="100"/>
        <v>0</v>
      </c>
      <c r="CE168" s="2">
        <v>0</v>
      </c>
      <c r="CF168" s="2">
        <v>0</v>
      </c>
      <c r="CG168" s="2">
        <f t="shared" si="101"/>
        <v>0</v>
      </c>
      <c r="CH168" s="2">
        <v>0</v>
      </c>
      <c r="CI168" s="2">
        <v>0</v>
      </c>
      <c r="CJ168" s="2">
        <v>0</v>
      </c>
      <c r="CK168" s="2">
        <v>1</v>
      </c>
    </row>
    <row r="169" spans="1:89" x14ac:dyDescent="0.2">
      <c r="A169" s="1">
        <v>210</v>
      </c>
      <c r="B169" s="1" t="s">
        <v>432</v>
      </c>
      <c r="C169" s="1" t="s">
        <v>422</v>
      </c>
      <c r="D169" s="1" t="s">
        <v>207</v>
      </c>
      <c r="E169" s="1" t="s">
        <v>190</v>
      </c>
      <c r="F169" s="1" t="s">
        <v>190</v>
      </c>
      <c r="G169" s="2">
        <f t="shared" si="69"/>
        <v>0.33779761904761901</v>
      </c>
      <c r="H169" s="2">
        <f t="shared" si="70"/>
        <v>0.17559523809523808</v>
      </c>
      <c r="I169" s="2">
        <f t="shared" si="71"/>
        <v>0.49999999999999994</v>
      </c>
      <c r="J169" s="2">
        <f t="shared" si="72"/>
        <v>0.60119047619047616</v>
      </c>
      <c r="K169" s="2">
        <f t="shared" si="73"/>
        <v>0.5357142857142857</v>
      </c>
      <c r="L169" s="2">
        <f t="shared" si="74"/>
        <v>0.5357142857142857</v>
      </c>
      <c r="M169" s="2">
        <v>1</v>
      </c>
      <c r="N169" s="2">
        <v>1</v>
      </c>
      <c r="O169" s="2">
        <f t="shared" si="75"/>
        <v>1</v>
      </c>
      <c r="P169" s="2">
        <v>0.25</v>
      </c>
      <c r="Q169" s="2">
        <v>0.75</v>
      </c>
      <c r="R169" s="2">
        <f t="shared" si="76"/>
        <v>0.75</v>
      </c>
      <c r="S169" s="2">
        <v>0.25</v>
      </c>
      <c r="T169" s="2">
        <v>0.5</v>
      </c>
      <c r="U169" s="2">
        <v>0</v>
      </c>
      <c r="V169" s="2">
        <v>0</v>
      </c>
      <c r="W169" s="2">
        <v>0</v>
      </c>
      <c r="X169" s="2">
        <f t="shared" si="77"/>
        <v>0.66666666666666663</v>
      </c>
      <c r="Y169" s="2">
        <f t="shared" si="78"/>
        <v>0.66666666666666663</v>
      </c>
      <c r="Z169" s="2">
        <f t="shared" si="79"/>
        <v>0</v>
      </c>
      <c r="AA169" s="2">
        <v>0</v>
      </c>
      <c r="AB169" s="2">
        <v>0</v>
      </c>
      <c r="AC169" s="2">
        <f t="shared" si="80"/>
        <v>1</v>
      </c>
      <c r="AD169" s="2">
        <v>0.5</v>
      </c>
      <c r="AE169" s="2">
        <v>0.5</v>
      </c>
      <c r="AF169" s="2">
        <f t="shared" si="81"/>
        <v>1</v>
      </c>
      <c r="AG169" s="2">
        <v>0.5</v>
      </c>
      <c r="AH169" s="2">
        <v>0.5</v>
      </c>
      <c r="AI169" s="2">
        <f t="shared" si="82"/>
        <v>0.25</v>
      </c>
      <c r="AJ169" s="2">
        <f t="shared" si="83"/>
        <v>0</v>
      </c>
      <c r="AK169" s="2">
        <f t="shared" si="84"/>
        <v>0</v>
      </c>
      <c r="AL169" s="2">
        <f t="shared" si="85"/>
        <v>0</v>
      </c>
      <c r="AM169" s="2">
        <v>0</v>
      </c>
      <c r="AN169" s="2">
        <v>0</v>
      </c>
      <c r="AO169" s="2">
        <v>0</v>
      </c>
      <c r="AP169" s="2">
        <f t="shared" si="86"/>
        <v>0.5</v>
      </c>
      <c r="AQ169" s="2">
        <f t="shared" si="87"/>
        <v>0.5</v>
      </c>
      <c r="AR169" s="2">
        <v>1</v>
      </c>
      <c r="AS169" s="2">
        <v>1</v>
      </c>
      <c r="AT169" s="2">
        <v>0</v>
      </c>
      <c r="AU169" s="2">
        <v>0</v>
      </c>
      <c r="AV169" s="2">
        <f t="shared" si="88"/>
        <v>0.16666666666666666</v>
      </c>
      <c r="AW169" s="2">
        <f t="shared" si="89"/>
        <v>0</v>
      </c>
      <c r="AX169" s="2">
        <f t="shared" si="90"/>
        <v>0</v>
      </c>
      <c r="AY169" s="2">
        <v>0</v>
      </c>
      <c r="AZ169" s="2">
        <v>0</v>
      </c>
      <c r="BA169" s="2">
        <v>0</v>
      </c>
      <c r="BB169" s="2">
        <f t="shared" si="91"/>
        <v>0.33333333333333331</v>
      </c>
      <c r="BC169" s="2">
        <f t="shared" si="92"/>
        <v>0.33333333333333331</v>
      </c>
      <c r="BD169" s="2">
        <v>0</v>
      </c>
      <c r="BE169" s="2">
        <v>0</v>
      </c>
      <c r="BF169" s="2">
        <v>1</v>
      </c>
      <c r="BG169" s="2">
        <f t="shared" si="93"/>
        <v>0.33333333333333331</v>
      </c>
      <c r="BH169" s="2">
        <f t="shared" si="94"/>
        <v>0.16666666666666666</v>
      </c>
      <c r="BI169" s="2">
        <f t="shared" si="95"/>
        <v>0.16666666666666666</v>
      </c>
      <c r="BJ169" s="2">
        <v>0</v>
      </c>
      <c r="BK169" s="2">
        <v>0</v>
      </c>
      <c r="BL169" s="2">
        <v>0</v>
      </c>
      <c r="BM169" s="2">
        <v>0</v>
      </c>
      <c r="BN169" s="2">
        <v>0</v>
      </c>
      <c r="BO169" s="2">
        <v>1</v>
      </c>
      <c r="BP169" s="2">
        <f t="shared" si="96"/>
        <v>0.16666666666666666</v>
      </c>
      <c r="BQ169" s="2">
        <v>0</v>
      </c>
      <c r="BR169" s="2">
        <v>0</v>
      </c>
      <c r="BS169" s="2">
        <v>0</v>
      </c>
      <c r="BT169" s="2">
        <v>1</v>
      </c>
      <c r="BU169" s="2">
        <v>0</v>
      </c>
      <c r="BV169" s="2">
        <v>0</v>
      </c>
      <c r="BW169" s="2">
        <f t="shared" si="97"/>
        <v>0.5</v>
      </c>
      <c r="BX169" s="2">
        <f t="shared" si="98"/>
        <v>0.5</v>
      </c>
      <c r="BY169" s="2">
        <v>1</v>
      </c>
      <c r="BZ169" s="2">
        <v>1</v>
      </c>
      <c r="CA169" s="2">
        <v>0</v>
      </c>
      <c r="CB169" s="2">
        <v>0</v>
      </c>
      <c r="CC169" s="2">
        <f t="shared" si="99"/>
        <v>0.5</v>
      </c>
      <c r="CD169" s="2">
        <f t="shared" si="100"/>
        <v>1</v>
      </c>
      <c r="CE169" s="2">
        <v>0.5</v>
      </c>
      <c r="CF169" s="2">
        <v>0.5</v>
      </c>
      <c r="CG169" s="2">
        <f t="shared" si="101"/>
        <v>0</v>
      </c>
      <c r="CH169" s="2">
        <v>0</v>
      </c>
      <c r="CI169" s="2">
        <v>0</v>
      </c>
      <c r="CJ169" s="2">
        <v>1</v>
      </c>
      <c r="CK169" s="2">
        <v>0</v>
      </c>
    </row>
    <row r="170" spans="1:89" x14ac:dyDescent="0.2">
      <c r="A170" s="1">
        <v>215</v>
      </c>
      <c r="B170" s="1" t="s">
        <v>434</v>
      </c>
      <c r="C170" s="1" t="s">
        <v>422</v>
      </c>
      <c r="D170" s="1" t="s">
        <v>217</v>
      </c>
      <c r="E170" s="1" t="s">
        <v>190</v>
      </c>
      <c r="F170" s="1" t="s">
        <v>190</v>
      </c>
      <c r="G170" s="2">
        <f t="shared" si="69"/>
        <v>0.33779761904761901</v>
      </c>
      <c r="H170" s="2">
        <f t="shared" si="70"/>
        <v>0.17559523809523808</v>
      </c>
      <c r="I170" s="2">
        <f t="shared" si="71"/>
        <v>0.49999999999999994</v>
      </c>
      <c r="J170" s="2">
        <f t="shared" si="72"/>
        <v>0.60119047619047616</v>
      </c>
      <c r="K170" s="2">
        <f t="shared" si="73"/>
        <v>0.5357142857142857</v>
      </c>
      <c r="L170" s="2">
        <f t="shared" si="74"/>
        <v>0.5357142857142857</v>
      </c>
      <c r="M170" s="2">
        <v>1</v>
      </c>
      <c r="N170" s="2">
        <v>1</v>
      </c>
      <c r="O170" s="2">
        <f t="shared" si="75"/>
        <v>0.75</v>
      </c>
      <c r="P170" s="2">
        <v>0.25</v>
      </c>
      <c r="Q170" s="2">
        <v>0.5</v>
      </c>
      <c r="R170" s="2">
        <f t="shared" si="76"/>
        <v>0</v>
      </c>
      <c r="S170" s="2">
        <v>0</v>
      </c>
      <c r="T170" s="2">
        <v>0</v>
      </c>
      <c r="U170" s="2">
        <v>0</v>
      </c>
      <c r="V170" s="2">
        <v>0</v>
      </c>
      <c r="W170" s="2">
        <v>1</v>
      </c>
      <c r="X170" s="2">
        <f t="shared" si="77"/>
        <v>0.66666666666666663</v>
      </c>
      <c r="Y170" s="2">
        <f t="shared" si="78"/>
        <v>0.66666666666666663</v>
      </c>
      <c r="Z170" s="2">
        <f t="shared" si="79"/>
        <v>0</v>
      </c>
      <c r="AA170" s="2">
        <v>0</v>
      </c>
      <c r="AB170" s="2">
        <v>0</v>
      </c>
      <c r="AC170" s="2">
        <f t="shared" si="80"/>
        <v>1</v>
      </c>
      <c r="AD170" s="2">
        <v>0.5</v>
      </c>
      <c r="AE170" s="2">
        <v>0.5</v>
      </c>
      <c r="AF170" s="2">
        <f t="shared" si="81"/>
        <v>1</v>
      </c>
      <c r="AG170" s="2">
        <v>0.5</v>
      </c>
      <c r="AH170" s="2">
        <v>0.5</v>
      </c>
      <c r="AI170" s="2">
        <f t="shared" si="82"/>
        <v>0.375</v>
      </c>
      <c r="AJ170" s="2">
        <f t="shared" si="83"/>
        <v>0</v>
      </c>
      <c r="AK170" s="2">
        <f t="shared" si="84"/>
        <v>0</v>
      </c>
      <c r="AL170" s="2">
        <f t="shared" si="85"/>
        <v>0</v>
      </c>
      <c r="AM170" s="2">
        <v>0</v>
      </c>
      <c r="AN170" s="2">
        <v>0</v>
      </c>
      <c r="AO170" s="2">
        <v>0</v>
      </c>
      <c r="AP170" s="2">
        <f t="shared" si="86"/>
        <v>0.75</v>
      </c>
      <c r="AQ170" s="2">
        <f t="shared" si="87"/>
        <v>0.75</v>
      </c>
      <c r="AR170" s="2">
        <v>1</v>
      </c>
      <c r="AS170" s="2">
        <v>0</v>
      </c>
      <c r="AT170" s="2">
        <v>1</v>
      </c>
      <c r="AU170" s="2">
        <v>1</v>
      </c>
      <c r="AV170" s="2">
        <f t="shared" si="88"/>
        <v>0.16666666666666666</v>
      </c>
      <c r="AW170" s="2">
        <f t="shared" si="89"/>
        <v>0</v>
      </c>
      <c r="AX170" s="2">
        <f t="shared" si="90"/>
        <v>0</v>
      </c>
      <c r="AY170" s="2">
        <v>0</v>
      </c>
      <c r="AZ170" s="2">
        <v>0</v>
      </c>
      <c r="BA170" s="2">
        <v>0</v>
      </c>
      <c r="BB170" s="2">
        <f t="shared" si="91"/>
        <v>0.33333333333333331</v>
      </c>
      <c r="BC170" s="2">
        <f t="shared" si="92"/>
        <v>0.33333333333333331</v>
      </c>
      <c r="BD170" s="2">
        <v>0</v>
      </c>
      <c r="BE170" s="2">
        <v>0</v>
      </c>
      <c r="BF170" s="2">
        <v>1</v>
      </c>
      <c r="BG170" s="2">
        <f t="shared" si="93"/>
        <v>0.20833333333333331</v>
      </c>
      <c r="BH170" s="2">
        <f t="shared" si="94"/>
        <v>0.16666666666666666</v>
      </c>
      <c r="BI170" s="2">
        <f t="shared" si="95"/>
        <v>0.16666666666666666</v>
      </c>
      <c r="BJ170" s="2">
        <v>0</v>
      </c>
      <c r="BK170" s="2">
        <v>1</v>
      </c>
      <c r="BL170" s="2">
        <v>0</v>
      </c>
      <c r="BM170" s="2">
        <v>0</v>
      </c>
      <c r="BN170" s="2">
        <v>0</v>
      </c>
      <c r="BO170" s="2">
        <v>0</v>
      </c>
      <c r="BP170" s="2">
        <f t="shared" si="96"/>
        <v>0.16666666666666666</v>
      </c>
      <c r="BQ170" s="2">
        <v>0</v>
      </c>
      <c r="BR170" s="2">
        <v>0</v>
      </c>
      <c r="BS170" s="2">
        <v>1</v>
      </c>
      <c r="BT170" s="2">
        <v>0</v>
      </c>
      <c r="BU170" s="2">
        <v>0</v>
      </c>
      <c r="BV170" s="2">
        <v>0</v>
      </c>
      <c r="BW170" s="2">
        <f t="shared" si="97"/>
        <v>0.25</v>
      </c>
      <c r="BX170" s="2">
        <f t="shared" si="98"/>
        <v>0.5</v>
      </c>
      <c r="BY170" s="2">
        <v>0</v>
      </c>
      <c r="BZ170" s="2">
        <v>0</v>
      </c>
      <c r="CA170" s="2">
        <v>1</v>
      </c>
      <c r="CB170" s="2">
        <v>1</v>
      </c>
      <c r="CC170" s="2">
        <f t="shared" si="99"/>
        <v>0</v>
      </c>
      <c r="CD170" s="2">
        <f t="shared" si="100"/>
        <v>0</v>
      </c>
      <c r="CE170" s="2">
        <v>0</v>
      </c>
      <c r="CF170" s="2">
        <v>0</v>
      </c>
      <c r="CG170" s="2">
        <f t="shared" si="101"/>
        <v>0</v>
      </c>
      <c r="CH170" s="2">
        <v>0</v>
      </c>
      <c r="CI170" s="2">
        <v>0</v>
      </c>
      <c r="CJ170" s="2">
        <v>0</v>
      </c>
      <c r="CK170" s="2">
        <v>0</v>
      </c>
    </row>
    <row r="171" spans="1:89" x14ac:dyDescent="0.2">
      <c r="A171" s="1">
        <v>94</v>
      </c>
      <c r="B171" s="1" t="s">
        <v>322</v>
      </c>
      <c r="C171" s="1" t="s">
        <v>305</v>
      </c>
      <c r="D171" s="1" t="s">
        <v>225</v>
      </c>
      <c r="E171" s="1" t="s">
        <v>190</v>
      </c>
      <c r="F171" s="1" t="s">
        <v>190</v>
      </c>
      <c r="G171" s="2">
        <f t="shared" si="69"/>
        <v>0.33630952380952384</v>
      </c>
      <c r="H171" s="2">
        <f t="shared" si="70"/>
        <v>0.2767857142857143</v>
      </c>
      <c r="I171" s="2">
        <f t="shared" si="71"/>
        <v>0.39583333333333331</v>
      </c>
      <c r="J171" s="2">
        <f t="shared" si="72"/>
        <v>0.5535714285714286</v>
      </c>
      <c r="K171" s="2">
        <f t="shared" si="73"/>
        <v>0.35714285714285715</v>
      </c>
      <c r="L171" s="2">
        <f t="shared" si="74"/>
        <v>0.35714285714285715</v>
      </c>
      <c r="M171" s="2">
        <v>1</v>
      </c>
      <c r="N171" s="2">
        <v>1</v>
      </c>
      <c r="O171" s="2">
        <f t="shared" si="75"/>
        <v>0.5</v>
      </c>
      <c r="P171" s="2">
        <v>0.25</v>
      </c>
      <c r="Q171" s="2">
        <v>0.25</v>
      </c>
      <c r="R171" s="2">
        <f t="shared" si="76"/>
        <v>0</v>
      </c>
      <c r="S171" s="2">
        <v>0</v>
      </c>
      <c r="T171" s="2">
        <v>0</v>
      </c>
      <c r="U171" s="2">
        <v>0</v>
      </c>
      <c r="V171" s="2">
        <v>0</v>
      </c>
      <c r="W171" s="2">
        <v>0</v>
      </c>
      <c r="X171" s="2">
        <f t="shared" si="77"/>
        <v>0.75</v>
      </c>
      <c r="Y171" s="2">
        <f t="shared" si="78"/>
        <v>0.75</v>
      </c>
      <c r="Z171" s="2">
        <f t="shared" si="79"/>
        <v>0.75</v>
      </c>
      <c r="AA171" s="2">
        <v>0.25</v>
      </c>
      <c r="AB171" s="2">
        <v>0.5</v>
      </c>
      <c r="AC171" s="2">
        <f t="shared" si="80"/>
        <v>0.5</v>
      </c>
      <c r="AD171" s="2">
        <v>0.5</v>
      </c>
      <c r="AE171" s="2">
        <v>0</v>
      </c>
      <c r="AF171" s="2">
        <f t="shared" si="81"/>
        <v>1</v>
      </c>
      <c r="AG171" s="2">
        <v>0.5</v>
      </c>
      <c r="AH171" s="2">
        <v>0.5</v>
      </c>
      <c r="AI171" s="2">
        <f t="shared" si="82"/>
        <v>0.25</v>
      </c>
      <c r="AJ171" s="2">
        <f t="shared" si="83"/>
        <v>0.5</v>
      </c>
      <c r="AK171" s="2">
        <f t="shared" si="84"/>
        <v>0.5</v>
      </c>
      <c r="AL171" s="2">
        <f t="shared" si="85"/>
        <v>1</v>
      </c>
      <c r="AM171" s="2">
        <v>0.5</v>
      </c>
      <c r="AN171" s="2">
        <v>0.5</v>
      </c>
      <c r="AO171" s="2">
        <v>0</v>
      </c>
      <c r="AP171" s="2">
        <f t="shared" si="86"/>
        <v>0</v>
      </c>
      <c r="AQ171" s="2">
        <f t="shared" si="87"/>
        <v>0</v>
      </c>
      <c r="AR171" s="2">
        <v>0</v>
      </c>
      <c r="AS171" s="2">
        <v>0</v>
      </c>
      <c r="AT171" s="2">
        <v>0</v>
      </c>
      <c r="AU171" s="2">
        <v>0</v>
      </c>
      <c r="AV171" s="2">
        <f t="shared" si="88"/>
        <v>0.16666666666666666</v>
      </c>
      <c r="AW171" s="2">
        <f t="shared" si="89"/>
        <v>0</v>
      </c>
      <c r="AX171" s="2">
        <f t="shared" si="90"/>
        <v>0</v>
      </c>
      <c r="AY171" s="2">
        <v>0</v>
      </c>
      <c r="AZ171" s="2">
        <v>0</v>
      </c>
      <c r="BA171" s="2">
        <v>0</v>
      </c>
      <c r="BB171" s="2">
        <f t="shared" si="91"/>
        <v>0.33333333333333331</v>
      </c>
      <c r="BC171" s="2">
        <f t="shared" si="92"/>
        <v>0.33333333333333331</v>
      </c>
      <c r="BD171" s="2">
        <v>0</v>
      </c>
      <c r="BE171" s="2">
        <v>0</v>
      </c>
      <c r="BF171" s="2">
        <v>1</v>
      </c>
      <c r="BG171" s="2">
        <f t="shared" si="93"/>
        <v>0.375</v>
      </c>
      <c r="BH171" s="2">
        <f t="shared" si="94"/>
        <v>0.25</v>
      </c>
      <c r="BI171" s="2">
        <f t="shared" si="95"/>
        <v>0.5</v>
      </c>
      <c r="BJ171" s="2">
        <v>1</v>
      </c>
      <c r="BK171" s="2">
        <v>1</v>
      </c>
      <c r="BL171" s="2">
        <v>0</v>
      </c>
      <c r="BM171" s="2">
        <v>0</v>
      </c>
      <c r="BN171" s="2">
        <v>0</v>
      </c>
      <c r="BO171" s="2">
        <v>1</v>
      </c>
      <c r="BP171" s="2">
        <f t="shared" si="96"/>
        <v>0</v>
      </c>
      <c r="BQ171" s="2">
        <v>0</v>
      </c>
      <c r="BR171" s="2">
        <v>0</v>
      </c>
      <c r="BS171" s="2">
        <v>0</v>
      </c>
      <c r="BT171" s="2">
        <v>0</v>
      </c>
      <c r="BU171" s="2">
        <v>0</v>
      </c>
      <c r="BV171" s="2">
        <v>0</v>
      </c>
      <c r="BW171" s="2">
        <f t="shared" si="97"/>
        <v>0.5</v>
      </c>
      <c r="BX171" s="2">
        <f t="shared" si="98"/>
        <v>0.5</v>
      </c>
      <c r="BY171" s="2">
        <v>1</v>
      </c>
      <c r="BZ171" s="2">
        <v>1</v>
      </c>
      <c r="CA171" s="2">
        <v>0</v>
      </c>
      <c r="CB171" s="2">
        <v>0</v>
      </c>
      <c r="CC171" s="2">
        <f t="shared" si="99"/>
        <v>0.5</v>
      </c>
      <c r="CD171" s="2">
        <f t="shared" si="100"/>
        <v>0</v>
      </c>
      <c r="CE171" s="2">
        <v>0</v>
      </c>
      <c r="CF171" s="2">
        <v>0</v>
      </c>
      <c r="CG171" s="2">
        <f t="shared" si="101"/>
        <v>1</v>
      </c>
      <c r="CH171" s="2">
        <v>0.5</v>
      </c>
      <c r="CI171" s="2">
        <v>0.5</v>
      </c>
      <c r="CJ171" s="2">
        <v>0</v>
      </c>
      <c r="CK171" s="2">
        <v>1</v>
      </c>
    </row>
    <row r="172" spans="1:89" x14ac:dyDescent="0.2">
      <c r="A172" s="1">
        <v>188</v>
      </c>
      <c r="B172" s="1" t="s">
        <v>408</v>
      </c>
      <c r="C172" s="1" t="s">
        <v>404</v>
      </c>
      <c r="D172" s="1" t="s">
        <v>213</v>
      </c>
      <c r="E172" s="1" t="s">
        <v>297</v>
      </c>
      <c r="F172" s="1" t="s">
        <v>297</v>
      </c>
      <c r="G172" s="2">
        <f t="shared" si="69"/>
        <v>0.33407738095238099</v>
      </c>
      <c r="H172" s="2">
        <f t="shared" si="70"/>
        <v>0.19940476190476192</v>
      </c>
      <c r="I172" s="2">
        <f t="shared" si="71"/>
        <v>0.46874999999999994</v>
      </c>
      <c r="J172" s="2">
        <f t="shared" si="72"/>
        <v>0.69047619047619047</v>
      </c>
      <c r="K172" s="2">
        <f t="shared" si="73"/>
        <v>0.7142857142857143</v>
      </c>
      <c r="L172" s="2">
        <f t="shared" si="74"/>
        <v>0.7142857142857143</v>
      </c>
      <c r="M172" s="2">
        <v>1</v>
      </c>
      <c r="N172" s="2">
        <v>0</v>
      </c>
      <c r="O172" s="2">
        <f t="shared" si="75"/>
        <v>1</v>
      </c>
      <c r="P172" s="2">
        <v>0.25</v>
      </c>
      <c r="Q172" s="2">
        <v>0.75</v>
      </c>
      <c r="R172" s="2">
        <f t="shared" si="76"/>
        <v>0</v>
      </c>
      <c r="S172" s="2">
        <v>0</v>
      </c>
      <c r="T172" s="2">
        <v>0</v>
      </c>
      <c r="U172" s="2">
        <v>1</v>
      </c>
      <c r="V172" s="2">
        <v>1</v>
      </c>
      <c r="W172" s="2">
        <v>1</v>
      </c>
      <c r="X172" s="2">
        <f t="shared" si="77"/>
        <v>0.66666666666666663</v>
      </c>
      <c r="Y172" s="2">
        <f t="shared" si="78"/>
        <v>0.66666666666666663</v>
      </c>
      <c r="Z172" s="2">
        <f t="shared" si="79"/>
        <v>1</v>
      </c>
      <c r="AA172" s="2">
        <v>0.25</v>
      </c>
      <c r="AB172" s="2">
        <v>0.75</v>
      </c>
      <c r="AC172" s="2">
        <f t="shared" si="80"/>
        <v>1</v>
      </c>
      <c r="AD172" s="2">
        <v>0.5</v>
      </c>
      <c r="AE172" s="2">
        <v>0.5</v>
      </c>
      <c r="AF172" s="2">
        <f t="shared" si="81"/>
        <v>0</v>
      </c>
      <c r="AG172" s="2">
        <v>0</v>
      </c>
      <c r="AH172" s="2">
        <v>0</v>
      </c>
      <c r="AI172" s="2">
        <f t="shared" si="82"/>
        <v>0.25</v>
      </c>
      <c r="AJ172" s="2">
        <f t="shared" si="83"/>
        <v>0</v>
      </c>
      <c r="AK172" s="2">
        <f t="shared" si="84"/>
        <v>0</v>
      </c>
      <c r="AL172" s="2">
        <f t="shared" si="85"/>
        <v>0</v>
      </c>
      <c r="AM172" s="2">
        <v>0</v>
      </c>
      <c r="AN172" s="2">
        <v>0</v>
      </c>
      <c r="AO172" s="2">
        <v>0</v>
      </c>
      <c r="AP172" s="2">
        <f t="shared" si="86"/>
        <v>0.5</v>
      </c>
      <c r="AQ172" s="2">
        <f t="shared" si="87"/>
        <v>0.5</v>
      </c>
      <c r="AR172" s="2">
        <v>1</v>
      </c>
      <c r="AS172" s="2">
        <v>0</v>
      </c>
      <c r="AT172" s="2">
        <v>1</v>
      </c>
      <c r="AU172" s="2">
        <v>0</v>
      </c>
      <c r="AV172" s="2">
        <f t="shared" si="88"/>
        <v>0.16666666666666666</v>
      </c>
      <c r="AW172" s="2">
        <f t="shared" si="89"/>
        <v>0</v>
      </c>
      <c r="AX172" s="2">
        <f t="shared" si="90"/>
        <v>0</v>
      </c>
      <c r="AY172" s="2">
        <v>0</v>
      </c>
      <c r="AZ172" s="2">
        <v>0</v>
      </c>
      <c r="BA172" s="2">
        <v>0</v>
      </c>
      <c r="BB172" s="2">
        <f t="shared" si="91"/>
        <v>0.33333333333333331</v>
      </c>
      <c r="BC172" s="2">
        <f t="shared" si="92"/>
        <v>0.33333333333333331</v>
      </c>
      <c r="BD172" s="2">
        <v>0</v>
      </c>
      <c r="BE172" s="2">
        <v>0</v>
      </c>
      <c r="BF172" s="2">
        <v>1</v>
      </c>
      <c r="BG172" s="2">
        <f t="shared" si="93"/>
        <v>0.22916666666666666</v>
      </c>
      <c r="BH172" s="2">
        <f t="shared" si="94"/>
        <v>8.3333333333333329E-2</v>
      </c>
      <c r="BI172" s="2">
        <f t="shared" si="95"/>
        <v>0</v>
      </c>
      <c r="BJ172" s="2">
        <v>0</v>
      </c>
      <c r="BK172" s="2">
        <v>0</v>
      </c>
      <c r="BL172" s="2">
        <v>0</v>
      </c>
      <c r="BM172" s="2">
        <v>0</v>
      </c>
      <c r="BN172" s="2">
        <v>0</v>
      </c>
      <c r="BO172" s="2">
        <v>0</v>
      </c>
      <c r="BP172" s="2">
        <f t="shared" si="96"/>
        <v>0.16666666666666666</v>
      </c>
      <c r="BQ172" s="2">
        <v>0</v>
      </c>
      <c r="BR172" s="2">
        <v>0</v>
      </c>
      <c r="BS172" s="2">
        <v>0</v>
      </c>
      <c r="BT172" s="2">
        <v>0</v>
      </c>
      <c r="BU172" s="2">
        <v>0</v>
      </c>
      <c r="BV172" s="2">
        <v>1</v>
      </c>
      <c r="BW172" s="2">
        <f t="shared" si="97"/>
        <v>0.375</v>
      </c>
      <c r="BX172" s="2">
        <f t="shared" si="98"/>
        <v>0.75</v>
      </c>
      <c r="BY172" s="2">
        <v>1</v>
      </c>
      <c r="BZ172" s="2">
        <v>1</v>
      </c>
      <c r="CA172" s="2">
        <v>1</v>
      </c>
      <c r="CB172" s="2">
        <v>0</v>
      </c>
      <c r="CC172" s="2">
        <f t="shared" si="99"/>
        <v>0</v>
      </c>
      <c r="CD172" s="2">
        <f t="shared" si="100"/>
        <v>0</v>
      </c>
      <c r="CE172" s="2">
        <v>0</v>
      </c>
      <c r="CF172" s="2">
        <v>0</v>
      </c>
      <c r="CG172" s="2">
        <f t="shared" si="101"/>
        <v>0</v>
      </c>
      <c r="CH172" s="2">
        <v>0</v>
      </c>
      <c r="CI172" s="2">
        <v>0</v>
      </c>
      <c r="CJ172" s="2">
        <v>0</v>
      </c>
      <c r="CK172" s="2">
        <v>0</v>
      </c>
    </row>
    <row r="173" spans="1:89" x14ac:dyDescent="0.2">
      <c r="A173" s="1">
        <v>66</v>
      </c>
      <c r="B173" s="1" t="s">
        <v>290</v>
      </c>
      <c r="C173" s="1" t="s">
        <v>260</v>
      </c>
      <c r="D173" s="1" t="s">
        <v>243</v>
      </c>
      <c r="E173" s="1" t="s">
        <v>190</v>
      </c>
      <c r="F173" s="1" t="s">
        <v>190</v>
      </c>
      <c r="G173" s="2">
        <f t="shared" si="69"/>
        <v>0.32514880952380953</v>
      </c>
      <c r="H173" s="2">
        <f t="shared" si="70"/>
        <v>0.2857142857142857</v>
      </c>
      <c r="I173" s="2">
        <f t="shared" si="71"/>
        <v>0.36458333333333331</v>
      </c>
      <c r="J173" s="2">
        <f t="shared" si="72"/>
        <v>0.4464285714285714</v>
      </c>
      <c r="K173" s="2">
        <f t="shared" si="73"/>
        <v>0.39285714285714285</v>
      </c>
      <c r="L173" s="2">
        <f t="shared" si="74"/>
        <v>0.39285714285714285</v>
      </c>
      <c r="M173" s="2">
        <v>1</v>
      </c>
      <c r="N173" s="2">
        <v>1</v>
      </c>
      <c r="O173" s="2">
        <f t="shared" si="75"/>
        <v>0.75</v>
      </c>
      <c r="P173" s="2">
        <v>0.25</v>
      </c>
      <c r="Q173" s="2">
        <v>0.5</v>
      </c>
      <c r="R173" s="2">
        <f t="shared" si="76"/>
        <v>0</v>
      </c>
      <c r="S173" s="2">
        <v>0</v>
      </c>
      <c r="T173" s="2">
        <v>0</v>
      </c>
      <c r="U173" s="2">
        <v>0</v>
      </c>
      <c r="V173" s="2">
        <v>0</v>
      </c>
      <c r="W173" s="2">
        <v>0</v>
      </c>
      <c r="X173" s="2">
        <f t="shared" si="77"/>
        <v>0.5</v>
      </c>
      <c r="Y173" s="2">
        <f t="shared" si="78"/>
        <v>0.5</v>
      </c>
      <c r="Z173" s="2">
        <f t="shared" si="79"/>
        <v>0</v>
      </c>
      <c r="AA173" s="2">
        <v>0</v>
      </c>
      <c r="AB173" s="2">
        <v>0</v>
      </c>
      <c r="AC173" s="2">
        <f t="shared" si="80"/>
        <v>1</v>
      </c>
      <c r="AD173" s="2">
        <v>0.5</v>
      </c>
      <c r="AE173" s="2">
        <v>0.5</v>
      </c>
      <c r="AF173" s="2">
        <f t="shared" si="81"/>
        <v>0.5</v>
      </c>
      <c r="AG173" s="2">
        <v>0.5</v>
      </c>
      <c r="AH173" s="2">
        <v>0</v>
      </c>
      <c r="AI173" s="2">
        <f t="shared" si="82"/>
        <v>0.375</v>
      </c>
      <c r="AJ173" s="2">
        <f t="shared" si="83"/>
        <v>0.5</v>
      </c>
      <c r="AK173" s="2">
        <f t="shared" si="84"/>
        <v>0.5</v>
      </c>
      <c r="AL173" s="2">
        <f t="shared" si="85"/>
        <v>0</v>
      </c>
      <c r="AM173" s="2">
        <v>0</v>
      </c>
      <c r="AN173" s="2">
        <v>0</v>
      </c>
      <c r="AO173" s="2">
        <v>1</v>
      </c>
      <c r="AP173" s="2">
        <f t="shared" si="86"/>
        <v>0.25</v>
      </c>
      <c r="AQ173" s="2">
        <f t="shared" si="87"/>
        <v>0.25</v>
      </c>
      <c r="AR173" s="2">
        <v>0</v>
      </c>
      <c r="AS173" s="2">
        <v>0</v>
      </c>
      <c r="AT173" s="2">
        <v>1</v>
      </c>
      <c r="AU173" s="2">
        <v>0</v>
      </c>
      <c r="AV173" s="2">
        <f t="shared" si="88"/>
        <v>0.16666666666666666</v>
      </c>
      <c r="AW173" s="2">
        <f t="shared" si="89"/>
        <v>0</v>
      </c>
      <c r="AX173" s="2">
        <f t="shared" si="90"/>
        <v>0</v>
      </c>
      <c r="AY173" s="2">
        <v>0</v>
      </c>
      <c r="AZ173" s="2">
        <v>0</v>
      </c>
      <c r="BA173" s="2">
        <v>0</v>
      </c>
      <c r="BB173" s="2">
        <f t="shared" si="91"/>
        <v>0.33333333333333331</v>
      </c>
      <c r="BC173" s="2">
        <f t="shared" si="92"/>
        <v>0.33333333333333331</v>
      </c>
      <c r="BD173" s="2">
        <v>0</v>
      </c>
      <c r="BE173" s="2">
        <v>0</v>
      </c>
      <c r="BF173" s="2">
        <v>1</v>
      </c>
      <c r="BG173" s="2">
        <f t="shared" si="93"/>
        <v>0.3125</v>
      </c>
      <c r="BH173" s="2">
        <f t="shared" si="94"/>
        <v>0.25</v>
      </c>
      <c r="BI173" s="2">
        <f t="shared" si="95"/>
        <v>0.5</v>
      </c>
      <c r="BJ173" s="2">
        <v>0</v>
      </c>
      <c r="BK173" s="2">
        <v>1</v>
      </c>
      <c r="BL173" s="2">
        <v>1</v>
      </c>
      <c r="BM173" s="2">
        <v>0</v>
      </c>
      <c r="BN173" s="2">
        <v>0</v>
      </c>
      <c r="BO173" s="2">
        <v>1</v>
      </c>
      <c r="BP173" s="2">
        <f t="shared" si="96"/>
        <v>0</v>
      </c>
      <c r="BQ173" s="2">
        <v>0</v>
      </c>
      <c r="BR173" s="2">
        <v>0</v>
      </c>
      <c r="BS173" s="2">
        <v>0</v>
      </c>
      <c r="BT173" s="2">
        <v>0</v>
      </c>
      <c r="BU173" s="2">
        <v>0</v>
      </c>
      <c r="BV173" s="2">
        <v>0</v>
      </c>
      <c r="BW173" s="2">
        <f t="shared" si="97"/>
        <v>0.375</v>
      </c>
      <c r="BX173" s="2">
        <f t="shared" si="98"/>
        <v>0.5</v>
      </c>
      <c r="BY173" s="2">
        <v>0</v>
      </c>
      <c r="BZ173" s="2">
        <v>0</v>
      </c>
      <c r="CA173" s="2">
        <v>1</v>
      </c>
      <c r="CB173" s="2">
        <v>1</v>
      </c>
      <c r="CC173" s="2">
        <f t="shared" si="99"/>
        <v>0.25</v>
      </c>
      <c r="CD173" s="2">
        <f t="shared" si="100"/>
        <v>0</v>
      </c>
      <c r="CE173" s="2">
        <v>0</v>
      </c>
      <c r="CF173" s="2">
        <v>0</v>
      </c>
      <c r="CG173" s="2">
        <f t="shared" si="101"/>
        <v>0</v>
      </c>
      <c r="CH173" s="2">
        <v>0</v>
      </c>
      <c r="CI173" s="2">
        <v>0</v>
      </c>
      <c r="CJ173" s="2">
        <v>0</v>
      </c>
      <c r="CK173" s="2">
        <v>1</v>
      </c>
    </row>
    <row r="174" spans="1:89" x14ac:dyDescent="0.2">
      <c r="A174" s="1">
        <v>130</v>
      </c>
      <c r="B174" s="1" t="s">
        <v>354</v>
      </c>
      <c r="C174" s="1" t="s">
        <v>349</v>
      </c>
      <c r="D174" s="1" t="s">
        <v>199</v>
      </c>
      <c r="E174" s="1" t="s">
        <v>190</v>
      </c>
      <c r="F174" s="1" t="s">
        <v>190</v>
      </c>
      <c r="G174" s="2">
        <f t="shared" si="69"/>
        <v>0.32440476190476186</v>
      </c>
      <c r="H174" s="2">
        <f t="shared" si="70"/>
        <v>0.21130952380952378</v>
      </c>
      <c r="I174" s="2">
        <f t="shared" si="71"/>
        <v>0.43749999999999994</v>
      </c>
      <c r="J174" s="2">
        <f t="shared" si="72"/>
        <v>0.54761904761904756</v>
      </c>
      <c r="K174" s="2">
        <f t="shared" si="73"/>
        <v>0.42857142857142855</v>
      </c>
      <c r="L174" s="2">
        <f t="shared" si="74"/>
        <v>0.42857142857142855</v>
      </c>
      <c r="M174" s="2">
        <v>1</v>
      </c>
      <c r="N174" s="2">
        <v>1</v>
      </c>
      <c r="O174" s="2">
        <f t="shared" si="75"/>
        <v>1</v>
      </c>
      <c r="P174" s="2">
        <v>0.25</v>
      </c>
      <c r="Q174" s="2">
        <v>0.75</v>
      </c>
      <c r="R174" s="2">
        <f t="shared" si="76"/>
        <v>0</v>
      </c>
      <c r="S174" s="2">
        <v>0</v>
      </c>
      <c r="T174" s="2">
        <v>0</v>
      </c>
      <c r="U174" s="2">
        <v>0</v>
      </c>
      <c r="V174" s="2">
        <v>0</v>
      </c>
      <c r="W174" s="2">
        <v>0</v>
      </c>
      <c r="X174" s="2">
        <f t="shared" si="77"/>
        <v>0.66666666666666663</v>
      </c>
      <c r="Y174" s="2">
        <f t="shared" si="78"/>
        <v>0.66666666666666663</v>
      </c>
      <c r="Z174" s="2">
        <f t="shared" si="79"/>
        <v>1</v>
      </c>
      <c r="AA174" s="2">
        <v>0.25</v>
      </c>
      <c r="AB174" s="2">
        <v>0.75</v>
      </c>
      <c r="AC174" s="2">
        <f t="shared" si="80"/>
        <v>0</v>
      </c>
      <c r="AD174" s="2">
        <v>0</v>
      </c>
      <c r="AE174" s="2">
        <v>0</v>
      </c>
      <c r="AF174" s="2">
        <f t="shared" si="81"/>
        <v>1</v>
      </c>
      <c r="AG174" s="2">
        <v>0.5</v>
      </c>
      <c r="AH174" s="2">
        <v>0.5</v>
      </c>
      <c r="AI174" s="2">
        <f t="shared" si="82"/>
        <v>0.25</v>
      </c>
      <c r="AJ174" s="2">
        <f t="shared" si="83"/>
        <v>0</v>
      </c>
      <c r="AK174" s="2">
        <f t="shared" si="84"/>
        <v>0</v>
      </c>
      <c r="AL174" s="2">
        <f t="shared" si="85"/>
        <v>0</v>
      </c>
      <c r="AM174" s="2">
        <v>0</v>
      </c>
      <c r="AN174" s="2">
        <v>0</v>
      </c>
      <c r="AO174" s="2">
        <v>0</v>
      </c>
      <c r="AP174" s="2">
        <f t="shared" si="86"/>
        <v>0.5</v>
      </c>
      <c r="AQ174" s="2">
        <f t="shared" si="87"/>
        <v>0.5</v>
      </c>
      <c r="AR174" s="2">
        <v>1</v>
      </c>
      <c r="AS174" s="2">
        <v>0</v>
      </c>
      <c r="AT174" s="2">
        <v>1</v>
      </c>
      <c r="AU174" s="2">
        <v>0</v>
      </c>
      <c r="AV174" s="2">
        <f t="shared" si="88"/>
        <v>0.16666666666666666</v>
      </c>
      <c r="AW174" s="2">
        <f t="shared" si="89"/>
        <v>0</v>
      </c>
      <c r="AX174" s="2">
        <f t="shared" si="90"/>
        <v>0</v>
      </c>
      <c r="AY174" s="2">
        <v>0</v>
      </c>
      <c r="AZ174" s="2">
        <v>0</v>
      </c>
      <c r="BA174" s="2">
        <v>0</v>
      </c>
      <c r="BB174" s="2">
        <f t="shared" si="91"/>
        <v>0.33333333333333331</v>
      </c>
      <c r="BC174" s="2">
        <f t="shared" si="92"/>
        <v>0.33333333333333331</v>
      </c>
      <c r="BD174" s="2">
        <v>0</v>
      </c>
      <c r="BE174" s="2">
        <v>0</v>
      </c>
      <c r="BF174" s="2">
        <v>1</v>
      </c>
      <c r="BG174" s="2">
        <f t="shared" si="93"/>
        <v>0.33333333333333331</v>
      </c>
      <c r="BH174" s="2">
        <f t="shared" si="94"/>
        <v>0.41666666666666663</v>
      </c>
      <c r="BI174" s="2">
        <f t="shared" si="95"/>
        <v>0.5</v>
      </c>
      <c r="BJ174" s="2">
        <v>1</v>
      </c>
      <c r="BK174" s="2">
        <v>0</v>
      </c>
      <c r="BL174" s="2">
        <v>1</v>
      </c>
      <c r="BM174" s="2">
        <v>0</v>
      </c>
      <c r="BN174" s="2">
        <v>1</v>
      </c>
      <c r="BO174" s="2">
        <v>0</v>
      </c>
      <c r="BP174" s="2">
        <f t="shared" si="96"/>
        <v>0.33333333333333331</v>
      </c>
      <c r="BQ174" s="2">
        <v>0</v>
      </c>
      <c r="BR174" s="2">
        <v>0</v>
      </c>
      <c r="BS174" s="2">
        <v>1</v>
      </c>
      <c r="BT174" s="2">
        <v>1</v>
      </c>
      <c r="BU174" s="2">
        <v>0</v>
      </c>
      <c r="BV174" s="2">
        <v>0</v>
      </c>
      <c r="BW174" s="2">
        <f t="shared" si="97"/>
        <v>0.25</v>
      </c>
      <c r="BX174" s="2">
        <f t="shared" si="98"/>
        <v>0.5</v>
      </c>
      <c r="BY174" s="2">
        <v>1</v>
      </c>
      <c r="BZ174" s="2">
        <v>1</v>
      </c>
      <c r="CA174" s="2">
        <v>0</v>
      </c>
      <c r="CB174" s="2">
        <v>0</v>
      </c>
      <c r="CC174" s="2">
        <f t="shared" si="99"/>
        <v>0</v>
      </c>
      <c r="CD174" s="2">
        <f t="shared" si="100"/>
        <v>0</v>
      </c>
      <c r="CE174" s="2">
        <v>0</v>
      </c>
      <c r="CF174" s="2">
        <v>0</v>
      </c>
      <c r="CG174" s="2">
        <f t="shared" si="101"/>
        <v>0</v>
      </c>
      <c r="CH174" s="2">
        <v>0</v>
      </c>
      <c r="CI174" s="2">
        <v>0</v>
      </c>
      <c r="CJ174" s="2">
        <v>0</v>
      </c>
      <c r="CK174" s="2">
        <v>0</v>
      </c>
    </row>
    <row r="175" spans="1:89" x14ac:dyDescent="0.2">
      <c r="A175" s="1">
        <v>12</v>
      </c>
      <c r="B175" s="1" t="s">
        <v>212</v>
      </c>
      <c r="C175" s="1" t="s">
        <v>188</v>
      </c>
      <c r="D175" s="1" t="s">
        <v>213</v>
      </c>
      <c r="E175" s="1" t="s">
        <v>190</v>
      </c>
      <c r="F175" s="1" t="s">
        <v>190</v>
      </c>
      <c r="G175" s="2">
        <f t="shared" si="69"/>
        <v>0.3214285714285714</v>
      </c>
      <c r="H175" s="2">
        <f t="shared" si="70"/>
        <v>0.26785714285714285</v>
      </c>
      <c r="I175" s="2">
        <f t="shared" si="71"/>
        <v>0.375</v>
      </c>
      <c r="J175" s="2">
        <f t="shared" si="72"/>
        <v>0.6607142857142857</v>
      </c>
      <c r="K175" s="2">
        <f t="shared" si="73"/>
        <v>0.8214285714285714</v>
      </c>
      <c r="L175" s="2">
        <f t="shared" si="74"/>
        <v>0.8214285714285714</v>
      </c>
      <c r="M175" s="2">
        <v>1</v>
      </c>
      <c r="N175" s="2">
        <v>1</v>
      </c>
      <c r="O175" s="2">
        <f t="shared" si="75"/>
        <v>0.75</v>
      </c>
      <c r="P175" s="2">
        <v>0.25</v>
      </c>
      <c r="Q175" s="2">
        <v>0.5</v>
      </c>
      <c r="R175" s="2">
        <f t="shared" si="76"/>
        <v>0</v>
      </c>
      <c r="S175" s="2">
        <v>0</v>
      </c>
      <c r="T175" s="2">
        <v>0</v>
      </c>
      <c r="U175" s="2">
        <v>1</v>
      </c>
      <c r="V175" s="2">
        <v>1</v>
      </c>
      <c r="W175" s="2">
        <v>1</v>
      </c>
      <c r="X175" s="2">
        <f t="shared" si="77"/>
        <v>0.5</v>
      </c>
      <c r="Y175" s="2">
        <f t="shared" si="78"/>
        <v>0.5</v>
      </c>
      <c r="Z175" s="2">
        <f t="shared" si="79"/>
        <v>0</v>
      </c>
      <c r="AA175" s="2">
        <v>0</v>
      </c>
      <c r="AB175" s="2">
        <v>0</v>
      </c>
      <c r="AC175" s="2">
        <f t="shared" si="80"/>
        <v>1</v>
      </c>
      <c r="AD175" s="2">
        <v>0.5</v>
      </c>
      <c r="AE175" s="2">
        <v>0.5</v>
      </c>
      <c r="AF175" s="2">
        <f t="shared" si="81"/>
        <v>0.5</v>
      </c>
      <c r="AG175" s="2">
        <v>0.5</v>
      </c>
      <c r="AH175" s="2">
        <v>0</v>
      </c>
      <c r="AI175" s="2">
        <f t="shared" si="82"/>
        <v>0.25</v>
      </c>
      <c r="AJ175" s="2">
        <f t="shared" si="83"/>
        <v>0</v>
      </c>
      <c r="AK175" s="2">
        <f t="shared" si="84"/>
        <v>0</v>
      </c>
      <c r="AL175" s="2">
        <f t="shared" si="85"/>
        <v>0</v>
      </c>
      <c r="AM175" s="2">
        <v>0</v>
      </c>
      <c r="AN175" s="2">
        <v>0</v>
      </c>
      <c r="AO175" s="2">
        <v>0</v>
      </c>
      <c r="AP175" s="2">
        <f t="shared" si="86"/>
        <v>0.5</v>
      </c>
      <c r="AQ175" s="2">
        <f t="shared" si="87"/>
        <v>0.5</v>
      </c>
      <c r="AR175" s="2">
        <v>0</v>
      </c>
      <c r="AS175" s="2">
        <v>0</v>
      </c>
      <c r="AT175" s="2">
        <v>1</v>
      </c>
      <c r="AU175" s="2">
        <v>1</v>
      </c>
      <c r="AV175" s="2">
        <f t="shared" si="88"/>
        <v>0</v>
      </c>
      <c r="AW175" s="2">
        <f t="shared" si="89"/>
        <v>0</v>
      </c>
      <c r="AX175" s="2">
        <f t="shared" si="90"/>
        <v>0</v>
      </c>
      <c r="AY175" s="2">
        <v>0</v>
      </c>
      <c r="AZ175" s="2">
        <v>0</v>
      </c>
      <c r="BA175" s="2">
        <v>0</v>
      </c>
      <c r="BB175" s="2">
        <f t="shared" si="91"/>
        <v>0</v>
      </c>
      <c r="BC175" s="2">
        <f t="shared" si="92"/>
        <v>0</v>
      </c>
      <c r="BD175" s="2">
        <v>0</v>
      </c>
      <c r="BE175" s="2">
        <v>0</v>
      </c>
      <c r="BF175" s="2">
        <v>0</v>
      </c>
      <c r="BG175" s="2">
        <f t="shared" si="93"/>
        <v>0.375</v>
      </c>
      <c r="BH175" s="2">
        <f t="shared" si="94"/>
        <v>0.25</v>
      </c>
      <c r="BI175" s="2">
        <f t="shared" si="95"/>
        <v>0.33333333333333331</v>
      </c>
      <c r="BJ175" s="2">
        <v>0</v>
      </c>
      <c r="BK175" s="2">
        <v>1</v>
      </c>
      <c r="BL175" s="2">
        <v>0</v>
      </c>
      <c r="BM175" s="2">
        <v>0</v>
      </c>
      <c r="BN175" s="2">
        <v>0</v>
      </c>
      <c r="BO175" s="2">
        <v>1</v>
      </c>
      <c r="BP175" s="2">
        <f t="shared" si="96"/>
        <v>0.16666666666666666</v>
      </c>
      <c r="BQ175" s="2">
        <v>0</v>
      </c>
      <c r="BR175" s="2">
        <v>0</v>
      </c>
      <c r="BS175" s="2">
        <v>1</v>
      </c>
      <c r="BT175" s="2">
        <v>0</v>
      </c>
      <c r="BU175" s="2">
        <v>0</v>
      </c>
      <c r="BV175" s="2">
        <v>0</v>
      </c>
      <c r="BW175" s="2">
        <f t="shared" si="97"/>
        <v>0.5</v>
      </c>
      <c r="BX175" s="2">
        <f t="shared" si="98"/>
        <v>0.5</v>
      </c>
      <c r="BY175" s="2">
        <v>1</v>
      </c>
      <c r="BZ175" s="2">
        <v>1</v>
      </c>
      <c r="CA175" s="2">
        <v>0</v>
      </c>
      <c r="CB175" s="2">
        <v>0</v>
      </c>
      <c r="CC175" s="2">
        <f t="shared" si="99"/>
        <v>0.5</v>
      </c>
      <c r="CD175" s="2">
        <f t="shared" si="100"/>
        <v>1</v>
      </c>
      <c r="CE175" s="2">
        <v>0.5</v>
      </c>
      <c r="CF175" s="2">
        <v>0.5</v>
      </c>
      <c r="CG175" s="2">
        <f t="shared" si="101"/>
        <v>0</v>
      </c>
      <c r="CH175" s="2">
        <v>0</v>
      </c>
      <c r="CI175" s="2">
        <v>0</v>
      </c>
      <c r="CJ175" s="2">
        <v>0</v>
      </c>
      <c r="CK175" s="2">
        <v>1</v>
      </c>
    </row>
    <row r="176" spans="1:89" x14ac:dyDescent="0.2">
      <c r="A176" s="1">
        <v>205</v>
      </c>
      <c r="B176" s="1" t="s">
        <v>426</v>
      </c>
      <c r="C176" s="1" t="s">
        <v>422</v>
      </c>
      <c r="D176" s="1" t="s">
        <v>197</v>
      </c>
      <c r="E176" s="1" t="s">
        <v>190</v>
      </c>
      <c r="F176" s="1" t="s">
        <v>190</v>
      </c>
      <c r="G176" s="2">
        <f t="shared" si="69"/>
        <v>0.3191964285714286</v>
      </c>
      <c r="H176" s="2">
        <f t="shared" si="70"/>
        <v>0.35714285714285715</v>
      </c>
      <c r="I176" s="2">
        <f t="shared" si="71"/>
        <v>0.28125</v>
      </c>
      <c r="J176" s="2">
        <f t="shared" si="72"/>
        <v>0.3392857142857143</v>
      </c>
      <c r="K176" s="2">
        <f t="shared" si="73"/>
        <v>0.6785714285714286</v>
      </c>
      <c r="L176" s="2">
        <f t="shared" si="74"/>
        <v>0.6785714285714286</v>
      </c>
      <c r="M176" s="2">
        <v>1</v>
      </c>
      <c r="N176" s="2">
        <v>1</v>
      </c>
      <c r="O176" s="2">
        <f t="shared" si="75"/>
        <v>0</v>
      </c>
      <c r="P176" s="2">
        <v>0</v>
      </c>
      <c r="Q176" s="2">
        <v>0</v>
      </c>
      <c r="R176" s="2">
        <f t="shared" si="76"/>
        <v>0.75</v>
      </c>
      <c r="S176" s="2">
        <v>0.25</v>
      </c>
      <c r="T176" s="2">
        <v>0.5</v>
      </c>
      <c r="U176" s="2">
        <v>1</v>
      </c>
      <c r="V176" s="2">
        <v>0</v>
      </c>
      <c r="W176" s="2">
        <v>1</v>
      </c>
      <c r="X176" s="2">
        <f t="shared" si="77"/>
        <v>0</v>
      </c>
      <c r="Y176" s="2">
        <f t="shared" si="78"/>
        <v>0</v>
      </c>
      <c r="Z176" s="2">
        <f t="shared" si="79"/>
        <v>0</v>
      </c>
      <c r="AA176" s="2">
        <v>0</v>
      </c>
      <c r="AB176" s="2">
        <v>0</v>
      </c>
      <c r="AC176" s="2">
        <f t="shared" si="80"/>
        <v>0</v>
      </c>
      <c r="AD176" s="2">
        <v>0</v>
      </c>
      <c r="AE176" s="2">
        <v>0</v>
      </c>
      <c r="AF176" s="2">
        <f t="shared" si="81"/>
        <v>0</v>
      </c>
      <c r="AG176" s="2">
        <v>0</v>
      </c>
      <c r="AH176" s="2">
        <v>0</v>
      </c>
      <c r="AI176" s="2">
        <f t="shared" si="82"/>
        <v>0.5</v>
      </c>
      <c r="AJ176" s="2">
        <f t="shared" si="83"/>
        <v>0.5</v>
      </c>
      <c r="AK176" s="2">
        <f t="shared" si="84"/>
        <v>0.5</v>
      </c>
      <c r="AL176" s="2">
        <f t="shared" si="85"/>
        <v>1</v>
      </c>
      <c r="AM176" s="2">
        <v>0.5</v>
      </c>
      <c r="AN176" s="2">
        <v>0.5</v>
      </c>
      <c r="AO176" s="2">
        <v>0</v>
      </c>
      <c r="AP176" s="2">
        <f t="shared" si="86"/>
        <v>0.5</v>
      </c>
      <c r="AQ176" s="2">
        <f t="shared" si="87"/>
        <v>0.5</v>
      </c>
      <c r="AR176" s="2">
        <v>1</v>
      </c>
      <c r="AS176" s="2">
        <v>0</v>
      </c>
      <c r="AT176" s="2">
        <v>1</v>
      </c>
      <c r="AU176" s="2">
        <v>0</v>
      </c>
      <c r="AV176" s="2">
        <f t="shared" si="88"/>
        <v>0</v>
      </c>
      <c r="AW176" s="2">
        <f t="shared" si="89"/>
        <v>0</v>
      </c>
      <c r="AX176" s="2">
        <f t="shared" si="90"/>
        <v>0</v>
      </c>
      <c r="AY176" s="2">
        <v>0</v>
      </c>
      <c r="AZ176" s="2">
        <v>0</v>
      </c>
      <c r="BA176" s="2">
        <v>0</v>
      </c>
      <c r="BB176" s="2">
        <f t="shared" si="91"/>
        <v>0</v>
      </c>
      <c r="BC176" s="2">
        <f t="shared" si="92"/>
        <v>0</v>
      </c>
      <c r="BD176" s="2">
        <v>0</v>
      </c>
      <c r="BE176" s="2">
        <v>0</v>
      </c>
      <c r="BF176" s="2">
        <v>0</v>
      </c>
      <c r="BG176" s="2">
        <f t="shared" si="93"/>
        <v>0.4375</v>
      </c>
      <c r="BH176" s="2">
        <f t="shared" si="94"/>
        <v>0.25</v>
      </c>
      <c r="BI176" s="2">
        <f t="shared" si="95"/>
        <v>0.33333333333333331</v>
      </c>
      <c r="BJ176" s="2">
        <v>1</v>
      </c>
      <c r="BK176" s="2">
        <v>0</v>
      </c>
      <c r="BL176" s="2">
        <v>1</v>
      </c>
      <c r="BM176" s="2">
        <v>0</v>
      </c>
      <c r="BN176" s="2">
        <v>0</v>
      </c>
      <c r="BO176" s="2">
        <v>0</v>
      </c>
      <c r="BP176" s="2">
        <f t="shared" si="96"/>
        <v>0.16666666666666666</v>
      </c>
      <c r="BQ176" s="2">
        <v>0</v>
      </c>
      <c r="BR176" s="2">
        <v>0</v>
      </c>
      <c r="BS176" s="2">
        <v>0</v>
      </c>
      <c r="BT176" s="2">
        <v>1</v>
      </c>
      <c r="BU176" s="2">
        <v>0</v>
      </c>
      <c r="BV176" s="2">
        <v>0</v>
      </c>
      <c r="BW176" s="2">
        <f t="shared" si="97"/>
        <v>0.625</v>
      </c>
      <c r="BX176" s="2">
        <f t="shared" si="98"/>
        <v>0.25</v>
      </c>
      <c r="BY176" s="2">
        <v>0</v>
      </c>
      <c r="BZ176" s="2">
        <v>1</v>
      </c>
      <c r="CA176" s="2">
        <v>0</v>
      </c>
      <c r="CB176" s="2">
        <v>0</v>
      </c>
      <c r="CC176" s="2">
        <f t="shared" si="99"/>
        <v>1</v>
      </c>
      <c r="CD176" s="2">
        <f t="shared" si="100"/>
        <v>1</v>
      </c>
      <c r="CE176" s="2">
        <v>0.5</v>
      </c>
      <c r="CF176" s="2">
        <v>0.5</v>
      </c>
      <c r="CG176" s="2">
        <f t="shared" si="101"/>
        <v>1</v>
      </c>
      <c r="CH176" s="2">
        <v>0.5</v>
      </c>
      <c r="CI176" s="2">
        <v>0.5</v>
      </c>
      <c r="CJ176" s="2">
        <v>1</v>
      </c>
      <c r="CK176" s="2">
        <v>1</v>
      </c>
    </row>
    <row r="177" spans="1:89" x14ac:dyDescent="0.2">
      <c r="A177" s="1">
        <v>47</v>
      </c>
      <c r="B177" s="1" t="s">
        <v>271</v>
      </c>
      <c r="C177" s="1" t="s">
        <v>260</v>
      </c>
      <c r="D177" s="1" t="s">
        <v>209</v>
      </c>
      <c r="E177" s="1" t="s">
        <v>190</v>
      </c>
      <c r="F177" s="1" t="s">
        <v>190</v>
      </c>
      <c r="G177" s="2">
        <f t="shared" si="69"/>
        <v>0.3169642857142857</v>
      </c>
      <c r="H177" s="2">
        <f t="shared" si="70"/>
        <v>0.21726190476190477</v>
      </c>
      <c r="I177" s="2">
        <f t="shared" si="71"/>
        <v>0.41666666666666663</v>
      </c>
      <c r="J177" s="2">
        <f t="shared" si="72"/>
        <v>0.72619047619047616</v>
      </c>
      <c r="K177" s="2">
        <f t="shared" si="73"/>
        <v>0.5357142857142857</v>
      </c>
      <c r="L177" s="2">
        <f t="shared" si="74"/>
        <v>0.5357142857142857</v>
      </c>
      <c r="M177" s="2">
        <v>1</v>
      </c>
      <c r="N177" s="2">
        <v>1</v>
      </c>
      <c r="O177" s="2">
        <f t="shared" si="75"/>
        <v>0.75</v>
      </c>
      <c r="P177" s="2">
        <v>0.25</v>
      </c>
      <c r="Q177" s="2">
        <v>0.5</v>
      </c>
      <c r="R177" s="2">
        <f t="shared" si="76"/>
        <v>0</v>
      </c>
      <c r="S177" s="2">
        <v>0</v>
      </c>
      <c r="T177" s="2">
        <v>0</v>
      </c>
      <c r="U177" s="2">
        <v>0</v>
      </c>
      <c r="V177" s="2">
        <v>0</v>
      </c>
      <c r="W177" s="2">
        <v>1</v>
      </c>
      <c r="X177" s="2">
        <f t="shared" si="77"/>
        <v>0.91666666666666663</v>
      </c>
      <c r="Y177" s="2">
        <f t="shared" si="78"/>
        <v>0.91666666666666663</v>
      </c>
      <c r="Z177" s="2">
        <f t="shared" si="79"/>
        <v>0.75</v>
      </c>
      <c r="AA177" s="2">
        <v>0.25</v>
      </c>
      <c r="AB177" s="2">
        <v>0.5</v>
      </c>
      <c r="AC177" s="2">
        <f t="shared" si="80"/>
        <v>1</v>
      </c>
      <c r="AD177" s="2">
        <v>0.5</v>
      </c>
      <c r="AE177" s="2">
        <v>0.5</v>
      </c>
      <c r="AF177" s="2">
        <f t="shared" si="81"/>
        <v>1</v>
      </c>
      <c r="AG177" s="2">
        <v>0.5</v>
      </c>
      <c r="AH177" s="2">
        <v>0.5</v>
      </c>
      <c r="AI177" s="2">
        <f t="shared" si="82"/>
        <v>0.125</v>
      </c>
      <c r="AJ177" s="2">
        <f t="shared" si="83"/>
        <v>0</v>
      </c>
      <c r="AK177" s="2">
        <f t="shared" si="84"/>
        <v>0</v>
      </c>
      <c r="AL177" s="2">
        <f t="shared" si="85"/>
        <v>0</v>
      </c>
      <c r="AM177" s="2">
        <v>0</v>
      </c>
      <c r="AN177" s="2">
        <v>0</v>
      </c>
      <c r="AO177" s="2">
        <v>0</v>
      </c>
      <c r="AP177" s="2">
        <f t="shared" si="86"/>
        <v>0.25</v>
      </c>
      <c r="AQ177" s="2">
        <f t="shared" si="87"/>
        <v>0.25</v>
      </c>
      <c r="AR177" s="2">
        <v>0</v>
      </c>
      <c r="AS177" s="2">
        <v>0</v>
      </c>
      <c r="AT177" s="2">
        <v>1</v>
      </c>
      <c r="AU177" s="2">
        <v>0</v>
      </c>
      <c r="AV177" s="2">
        <f t="shared" si="88"/>
        <v>0</v>
      </c>
      <c r="AW177" s="2">
        <f t="shared" si="89"/>
        <v>0</v>
      </c>
      <c r="AX177" s="2">
        <f t="shared" si="90"/>
        <v>0</v>
      </c>
      <c r="AY177" s="2">
        <v>0</v>
      </c>
      <c r="AZ177" s="2">
        <v>0</v>
      </c>
      <c r="BA177" s="2">
        <v>0</v>
      </c>
      <c r="BB177" s="2">
        <f t="shared" si="91"/>
        <v>0</v>
      </c>
      <c r="BC177" s="2">
        <f t="shared" si="92"/>
        <v>0</v>
      </c>
      <c r="BD177" s="2">
        <v>0</v>
      </c>
      <c r="BE177" s="2">
        <v>0</v>
      </c>
      <c r="BF177" s="2">
        <v>0</v>
      </c>
      <c r="BG177" s="2">
        <f t="shared" si="93"/>
        <v>0.41666666666666663</v>
      </c>
      <c r="BH177" s="2">
        <f t="shared" si="94"/>
        <v>0.33333333333333331</v>
      </c>
      <c r="BI177" s="2">
        <f t="shared" si="95"/>
        <v>0.66666666666666663</v>
      </c>
      <c r="BJ177" s="2">
        <v>1</v>
      </c>
      <c r="BK177" s="2">
        <v>1</v>
      </c>
      <c r="BL177" s="2">
        <v>1</v>
      </c>
      <c r="BM177" s="2">
        <v>0</v>
      </c>
      <c r="BN177" s="2">
        <v>0</v>
      </c>
      <c r="BO177" s="2">
        <v>1</v>
      </c>
      <c r="BP177" s="2">
        <f t="shared" si="96"/>
        <v>0</v>
      </c>
      <c r="BQ177" s="2">
        <v>0</v>
      </c>
      <c r="BR177" s="2">
        <v>0</v>
      </c>
      <c r="BS177" s="2">
        <v>0</v>
      </c>
      <c r="BT177" s="2">
        <v>0</v>
      </c>
      <c r="BU177" s="2">
        <v>0</v>
      </c>
      <c r="BV177" s="2">
        <v>0</v>
      </c>
      <c r="BW177" s="2">
        <f t="shared" si="97"/>
        <v>0.5</v>
      </c>
      <c r="BX177" s="2">
        <f t="shared" si="98"/>
        <v>0.75</v>
      </c>
      <c r="BY177" s="2">
        <v>1</v>
      </c>
      <c r="BZ177" s="2">
        <v>1</v>
      </c>
      <c r="CA177" s="2">
        <v>0</v>
      </c>
      <c r="CB177" s="2">
        <v>1</v>
      </c>
      <c r="CC177" s="2">
        <f t="shared" si="99"/>
        <v>0.25</v>
      </c>
      <c r="CD177" s="2">
        <f t="shared" si="100"/>
        <v>0</v>
      </c>
      <c r="CE177" s="2">
        <v>0</v>
      </c>
      <c r="CF177" s="2">
        <v>0</v>
      </c>
      <c r="CG177" s="2">
        <f t="shared" si="101"/>
        <v>0</v>
      </c>
      <c r="CH177" s="2">
        <v>0</v>
      </c>
      <c r="CI177" s="2">
        <v>0</v>
      </c>
      <c r="CJ177" s="2">
        <v>0</v>
      </c>
      <c r="CK177" s="2">
        <v>1</v>
      </c>
    </row>
    <row r="178" spans="1:89" x14ac:dyDescent="0.2">
      <c r="A178" s="1">
        <v>106</v>
      </c>
      <c r="B178" s="1" t="s">
        <v>333</v>
      </c>
      <c r="C178" s="1" t="s">
        <v>305</v>
      </c>
      <c r="D178" s="1" t="s">
        <v>245</v>
      </c>
      <c r="E178" s="1" t="s">
        <v>190</v>
      </c>
      <c r="F178" s="1" t="s">
        <v>190</v>
      </c>
      <c r="G178" s="2">
        <f t="shared" si="69"/>
        <v>0.31622023809523808</v>
      </c>
      <c r="H178" s="2">
        <f t="shared" si="70"/>
        <v>0.24702380952380953</v>
      </c>
      <c r="I178" s="2">
        <f t="shared" si="71"/>
        <v>0.38541666666666663</v>
      </c>
      <c r="J178" s="2">
        <f t="shared" si="72"/>
        <v>0.2857142857142857</v>
      </c>
      <c r="K178" s="2">
        <f t="shared" si="73"/>
        <v>0.32142857142857145</v>
      </c>
      <c r="L178" s="2">
        <f t="shared" si="74"/>
        <v>0.32142857142857145</v>
      </c>
      <c r="M178" s="2">
        <v>1</v>
      </c>
      <c r="N178" s="2">
        <v>0</v>
      </c>
      <c r="O178" s="2">
        <f t="shared" si="75"/>
        <v>0.5</v>
      </c>
      <c r="P178" s="2">
        <v>0.25</v>
      </c>
      <c r="Q178" s="2">
        <v>0.25</v>
      </c>
      <c r="R178" s="2">
        <f t="shared" si="76"/>
        <v>0.75</v>
      </c>
      <c r="S178" s="2">
        <v>0.25</v>
      </c>
      <c r="T178" s="2">
        <v>0.5</v>
      </c>
      <c r="U178" s="2">
        <v>0</v>
      </c>
      <c r="V178" s="2">
        <v>0</v>
      </c>
      <c r="W178" s="2">
        <v>0</v>
      </c>
      <c r="X178" s="2">
        <f t="shared" si="77"/>
        <v>0.25</v>
      </c>
      <c r="Y178" s="2">
        <f t="shared" si="78"/>
        <v>0.25</v>
      </c>
      <c r="Z178" s="2">
        <f t="shared" si="79"/>
        <v>0.75</v>
      </c>
      <c r="AA178" s="2">
        <v>0.25</v>
      </c>
      <c r="AB178" s="2">
        <v>0.5</v>
      </c>
      <c r="AC178" s="2">
        <f t="shared" si="80"/>
        <v>0</v>
      </c>
      <c r="AD178" s="2">
        <v>0</v>
      </c>
      <c r="AE178" s="2">
        <v>0</v>
      </c>
      <c r="AF178" s="2">
        <f t="shared" si="81"/>
        <v>0</v>
      </c>
      <c r="AG178" s="2">
        <v>0</v>
      </c>
      <c r="AH178" s="2">
        <v>0</v>
      </c>
      <c r="AI178" s="2">
        <f t="shared" si="82"/>
        <v>0</v>
      </c>
      <c r="AJ178" s="2">
        <f t="shared" si="83"/>
        <v>0</v>
      </c>
      <c r="AK178" s="2">
        <f t="shared" si="84"/>
        <v>0</v>
      </c>
      <c r="AL178" s="2">
        <f t="shared" si="85"/>
        <v>0</v>
      </c>
      <c r="AM178" s="2">
        <v>0</v>
      </c>
      <c r="AN178" s="2">
        <v>0</v>
      </c>
      <c r="AO178" s="2">
        <v>0</v>
      </c>
      <c r="AP178" s="2">
        <f t="shared" si="86"/>
        <v>0</v>
      </c>
      <c r="AQ178" s="2">
        <f t="shared" si="87"/>
        <v>0</v>
      </c>
      <c r="AR178" s="2">
        <v>0</v>
      </c>
      <c r="AS178" s="2">
        <v>0</v>
      </c>
      <c r="AT178" s="2">
        <v>0</v>
      </c>
      <c r="AU178" s="2">
        <v>0</v>
      </c>
      <c r="AV178" s="2">
        <f t="shared" si="88"/>
        <v>0.33333333333333331</v>
      </c>
      <c r="AW178" s="2">
        <f t="shared" si="89"/>
        <v>0</v>
      </c>
      <c r="AX178" s="2">
        <f t="shared" si="90"/>
        <v>0</v>
      </c>
      <c r="AY178" s="2">
        <v>0</v>
      </c>
      <c r="AZ178" s="2">
        <v>0</v>
      </c>
      <c r="BA178" s="2">
        <v>0</v>
      </c>
      <c r="BB178" s="2">
        <f t="shared" si="91"/>
        <v>0.66666666666666663</v>
      </c>
      <c r="BC178" s="2">
        <f t="shared" si="92"/>
        <v>0.66666666666666663</v>
      </c>
      <c r="BD178" s="2">
        <v>1</v>
      </c>
      <c r="BE178" s="2">
        <v>0</v>
      </c>
      <c r="BF178" s="2">
        <v>1</v>
      </c>
      <c r="BG178" s="2">
        <f t="shared" si="93"/>
        <v>0.64583333333333326</v>
      </c>
      <c r="BH178" s="2">
        <f t="shared" si="94"/>
        <v>0.66666666666666663</v>
      </c>
      <c r="BI178" s="2">
        <f t="shared" si="95"/>
        <v>0.66666666666666663</v>
      </c>
      <c r="BJ178" s="2">
        <v>1</v>
      </c>
      <c r="BK178" s="2">
        <v>1</v>
      </c>
      <c r="BL178" s="2">
        <v>1</v>
      </c>
      <c r="BM178" s="2">
        <v>0</v>
      </c>
      <c r="BN178" s="2">
        <v>0</v>
      </c>
      <c r="BO178" s="2">
        <v>1</v>
      </c>
      <c r="BP178" s="2">
        <f t="shared" si="96"/>
        <v>0.66666666666666663</v>
      </c>
      <c r="BQ178" s="2">
        <v>1</v>
      </c>
      <c r="BR178" s="2">
        <v>1</v>
      </c>
      <c r="BS178" s="2">
        <v>1</v>
      </c>
      <c r="BT178" s="2">
        <v>0</v>
      </c>
      <c r="BU178" s="2">
        <v>0</v>
      </c>
      <c r="BV178" s="2">
        <v>1</v>
      </c>
      <c r="BW178" s="2">
        <f t="shared" si="97"/>
        <v>0.625</v>
      </c>
      <c r="BX178" s="2">
        <f t="shared" si="98"/>
        <v>0.75</v>
      </c>
      <c r="BY178" s="2">
        <v>1</v>
      </c>
      <c r="BZ178" s="2">
        <v>1</v>
      </c>
      <c r="CA178" s="2">
        <v>0</v>
      </c>
      <c r="CB178" s="2">
        <v>1</v>
      </c>
      <c r="CC178" s="2">
        <f t="shared" si="99"/>
        <v>0.5</v>
      </c>
      <c r="CD178" s="2">
        <f t="shared" si="100"/>
        <v>0</v>
      </c>
      <c r="CE178" s="2">
        <v>0</v>
      </c>
      <c r="CF178" s="2">
        <v>0</v>
      </c>
      <c r="CG178" s="2">
        <f t="shared" si="101"/>
        <v>1</v>
      </c>
      <c r="CH178" s="2">
        <v>0.5</v>
      </c>
      <c r="CI178" s="2">
        <v>0.5</v>
      </c>
      <c r="CJ178" s="2">
        <v>0</v>
      </c>
      <c r="CK178" s="2">
        <v>1</v>
      </c>
    </row>
    <row r="179" spans="1:89" x14ac:dyDescent="0.2">
      <c r="A179" s="1">
        <v>108</v>
      </c>
      <c r="B179" s="1" t="s">
        <v>334</v>
      </c>
      <c r="C179" s="1" t="s">
        <v>305</v>
      </c>
      <c r="D179" s="1" t="s">
        <v>249</v>
      </c>
      <c r="E179" s="1" t="s">
        <v>190</v>
      </c>
      <c r="F179" s="1" t="s">
        <v>335</v>
      </c>
      <c r="G179" s="2">
        <f t="shared" si="69"/>
        <v>0.31622023809523803</v>
      </c>
      <c r="H179" s="2">
        <f t="shared" si="70"/>
        <v>0.22619047619047616</v>
      </c>
      <c r="I179" s="2">
        <f t="shared" si="71"/>
        <v>0.40625</v>
      </c>
      <c r="J179" s="2">
        <f t="shared" si="72"/>
        <v>0.45238095238095233</v>
      </c>
      <c r="K179" s="2">
        <f t="shared" si="73"/>
        <v>0.5714285714285714</v>
      </c>
      <c r="L179" s="2">
        <f t="shared" si="74"/>
        <v>0.5714285714285714</v>
      </c>
      <c r="M179" s="2">
        <v>1</v>
      </c>
      <c r="N179" s="2">
        <v>0</v>
      </c>
      <c r="O179" s="2">
        <f t="shared" si="75"/>
        <v>0</v>
      </c>
      <c r="P179" s="2">
        <v>0</v>
      </c>
      <c r="Q179" s="2">
        <v>0</v>
      </c>
      <c r="R179" s="2">
        <f t="shared" si="76"/>
        <v>0</v>
      </c>
      <c r="S179" s="2">
        <v>0</v>
      </c>
      <c r="T179" s="2">
        <v>0</v>
      </c>
      <c r="U179" s="2">
        <v>1</v>
      </c>
      <c r="V179" s="2">
        <v>1</v>
      </c>
      <c r="W179" s="2">
        <v>1</v>
      </c>
      <c r="X179" s="2">
        <f t="shared" si="77"/>
        <v>0.33333333333333331</v>
      </c>
      <c r="Y179" s="2">
        <f t="shared" si="78"/>
        <v>0.33333333333333331</v>
      </c>
      <c r="Z179" s="2">
        <f t="shared" si="79"/>
        <v>0.5</v>
      </c>
      <c r="AA179" s="2">
        <v>0.25</v>
      </c>
      <c r="AB179" s="2">
        <v>0.25</v>
      </c>
      <c r="AC179" s="2">
        <f t="shared" si="80"/>
        <v>0.5</v>
      </c>
      <c r="AD179" s="2">
        <v>0.5</v>
      </c>
      <c r="AE179" s="2">
        <v>0</v>
      </c>
      <c r="AF179" s="2">
        <f t="shared" si="81"/>
        <v>0</v>
      </c>
      <c r="AG179" s="2">
        <v>0</v>
      </c>
      <c r="AH179" s="2">
        <v>0</v>
      </c>
      <c r="AI179" s="2">
        <f t="shared" si="82"/>
        <v>0</v>
      </c>
      <c r="AJ179" s="2">
        <f t="shared" si="83"/>
        <v>0</v>
      </c>
      <c r="AK179" s="2">
        <f t="shared" si="84"/>
        <v>0</v>
      </c>
      <c r="AL179" s="2">
        <f t="shared" si="85"/>
        <v>0</v>
      </c>
      <c r="AM179" s="2">
        <v>0</v>
      </c>
      <c r="AN179" s="2">
        <v>0</v>
      </c>
      <c r="AO179" s="2">
        <v>0</v>
      </c>
      <c r="AP179" s="2">
        <f t="shared" si="86"/>
        <v>0</v>
      </c>
      <c r="AQ179" s="2">
        <f t="shared" si="87"/>
        <v>0</v>
      </c>
      <c r="AR179" s="2">
        <v>0</v>
      </c>
      <c r="AS179" s="2">
        <v>0</v>
      </c>
      <c r="AT179" s="2">
        <v>0</v>
      </c>
      <c r="AU179" s="2">
        <v>0</v>
      </c>
      <c r="AV179" s="2">
        <f t="shared" si="88"/>
        <v>0.33333333333333331</v>
      </c>
      <c r="AW179" s="2">
        <f t="shared" si="89"/>
        <v>0</v>
      </c>
      <c r="AX179" s="2">
        <f t="shared" si="90"/>
        <v>0</v>
      </c>
      <c r="AY179" s="2">
        <v>0</v>
      </c>
      <c r="AZ179" s="2">
        <v>0</v>
      </c>
      <c r="BA179" s="2">
        <v>0</v>
      </c>
      <c r="BB179" s="2">
        <f t="shared" si="91"/>
        <v>0.66666666666666663</v>
      </c>
      <c r="BC179" s="2">
        <f t="shared" si="92"/>
        <v>0.66666666666666663</v>
      </c>
      <c r="BD179" s="2">
        <v>1</v>
      </c>
      <c r="BE179" s="2">
        <v>0</v>
      </c>
      <c r="BF179" s="2">
        <v>1</v>
      </c>
      <c r="BG179" s="2">
        <f t="shared" si="93"/>
        <v>0.47916666666666663</v>
      </c>
      <c r="BH179" s="2">
        <f t="shared" si="94"/>
        <v>0.33333333333333331</v>
      </c>
      <c r="BI179" s="2">
        <f t="shared" si="95"/>
        <v>0.66666666666666663</v>
      </c>
      <c r="BJ179" s="2">
        <v>1</v>
      </c>
      <c r="BK179" s="2">
        <v>1</v>
      </c>
      <c r="BL179" s="2">
        <v>1</v>
      </c>
      <c r="BM179" s="2">
        <v>0</v>
      </c>
      <c r="BN179" s="2">
        <v>0</v>
      </c>
      <c r="BO179" s="2">
        <v>1</v>
      </c>
      <c r="BP179" s="2">
        <f t="shared" si="96"/>
        <v>0</v>
      </c>
      <c r="BQ179" s="2">
        <v>0</v>
      </c>
      <c r="BR179" s="2">
        <v>0</v>
      </c>
      <c r="BS179" s="2">
        <v>0</v>
      </c>
      <c r="BT179" s="2">
        <v>0</v>
      </c>
      <c r="BU179" s="2">
        <v>0</v>
      </c>
      <c r="BV179" s="2">
        <v>0</v>
      </c>
      <c r="BW179" s="2">
        <f t="shared" si="97"/>
        <v>0.625</v>
      </c>
      <c r="BX179" s="2">
        <f t="shared" si="98"/>
        <v>1</v>
      </c>
      <c r="BY179" s="2">
        <v>1</v>
      </c>
      <c r="BZ179" s="2">
        <v>1</v>
      </c>
      <c r="CA179" s="2">
        <v>1</v>
      </c>
      <c r="CB179" s="2">
        <v>1</v>
      </c>
      <c r="CC179" s="2">
        <f t="shared" si="99"/>
        <v>0.25</v>
      </c>
      <c r="CD179" s="2">
        <f t="shared" si="100"/>
        <v>0</v>
      </c>
      <c r="CE179" s="2">
        <v>0</v>
      </c>
      <c r="CF179" s="2">
        <v>0</v>
      </c>
      <c r="CG179" s="2">
        <f t="shared" si="101"/>
        <v>0</v>
      </c>
      <c r="CH179" s="2">
        <v>0</v>
      </c>
      <c r="CI179" s="2">
        <v>0</v>
      </c>
      <c r="CJ179" s="2">
        <v>0</v>
      </c>
      <c r="CK179" s="2">
        <v>1</v>
      </c>
    </row>
    <row r="180" spans="1:89" x14ac:dyDescent="0.2">
      <c r="A180" s="1">
        <v>95</v>
      </c>
      <c r="B180" s="1" t="s">
        <v>323</v>
      </c>
      <c r="C180" s="1" t="s">
        <v>305</v>
      </c>
      <c r="D180" s="1" t="s">
        <v>227</v>
      </c>
      <c r="E180" s="1" t="s">
        <v>190</v>
      </c>
      <c r="F180" s="1" t="s">
        <v>190</v>
      </c>
      <c r="G180" s="2">
        <f t="shared" si="69"/>
        <v>0.31473214285714285</v>
      </c>
      <c r="H180" s="2">
        <f t="shared" si="70"/>
        <v>0.22321428571428573</v>
      </c>
      <c r="I180" s="2">
        <f t="shared" si="71"/>
        <v>0.40625</v>
      </c>
      <c r="J180" s="2">
        <f t="shared" si="72"/>
        <v>0.52976190476190477</v>
      </c>
      <c r="K180" s="2">
        <f t="shared" si="73"/>
        <v>0.6428571428571429</v>
      </c>
      <c r="L180" s="2">
        <f t="shared" si="74"/>
        <v>0.6428571428571429</v>
      </c>
      <c r="M180" s="2">
        <v>1</v>
      </c>
      <c r="N180" s="2">
        <v>0</v>
      </c>
      <c r="O180" s="2">
        <f t="shared" si="75"/>
        <v>0.5</v>
      </c>
      <c r="P180" s="2">
        <v>0.25</v>
      </c>
      <c r="Q180" s="2">
        <v>0.25</v>
      </c>
      <c r="R180" s="2">
        <f t="shared" si="76"/>
        <v>0</v>
      </c>
      <c r="S180" s="2">
        <v>0</v>
      </c>
      <c r="T180" s="2">
        <v>0</v>
      </c>
      <c r="U180" s="2">
        <v>1</v>
      </c>
      <c r="V180" s="2">
        <v>1</v>
      </c>
      <c r="W180" s="2">
        <v>1</v>
      </c>
      <c r="X180" s="2">
        <f t="shared" si="77"/>
        <v>0.41666666666666669</v>
      </c>
      <c r="Y180" s="2">
        <f t="shared" si="78"/>
        <v>0.41666666666666669</v>
      </c>
      <c r="Z180" s="2">
        <f t="shared" si="79"/>
        <v>0.75</v>
      </c>
      <c r="AA180" s="2">
        <v>0.25</v>
      </c>
      <c r="AB180" s="2">
        <v>0.5</v>
      </c>
      <c r="AC180" s="2">
        <f t="shared" si="80"/>
        <v>0.5</v>
      </c>
      <c r="AD180" s="2">
        <v>0.5</v>
      </c>
      <c r="AE180" s="2">
        <v>0</v>
      </c>
      <c r="AF180" s="2">
        <f t="shared" si="81"/>
        <v>0</v>
      </c>
      <c r="AG180" s="2">
        <v>0</v>
      </c>
      <c r="AH180" s="2">
        <v>0</v>
      </c>
      <c r="AI180" s="2">
        <f t="shared" si="82"/>
        <v>0.125</v>
      </c>
      <c r="AJ180" s="2">
        <f t="shared" si="83"/>
        <v>0</v>
      </c>
      <c r="AK180" s="2">
        <f t="shared" si="84"/>
        <v>0</v>
      </c>
      <c r="AL180" s="2">
        <f t="shared" si="85"/>
        <v>0</v>
      </c>
      <c r="AM180" s="2">
        <v>0</v>
      </c>
      <c r="AN180" s="2">
        <v>0</v>
      </c>
      <c r="AO180" s="2">
        <v>0</v>
      </c>
      <c r="AP180" s="2">
        <f t="shared" si="86"/>
        <v>0.25</v>
      </c>
      <c r="AQ180" s="2">
        <f t="shared" si="87"/>
        <v>0.25</v>
      </c>
      <c r="AR180" s="2">
        <v>0</v>
      </c>
      <c r="AS180" s="2">
        <v>0</v>
      </c>
      <c r="AT180" s="2">
        <v>1</v>
      </c>
      <c r="AU180" s="2">
        <v>0</v>
      </c>
      <c r="AV180" s="2">
        <f t="shared" si="88"/>
        <v>0.16666666666666666</v>
      </c>
      <c r="AW180" s="2">
        <f t="shared" si="89"/>
        <v>0</v>
      </c>
      <c r="AX180" s="2">
        <f t="shared" si="90"/>
        <v>0</v>
      </c>
      <c r="AY180" s="2">
        <v>0</v>
      </c>
      <c r="AZ180" s="2">
        <v>0</v>
      </c>
      <c r="BA180" s="2">
        <v>0</v>
      </c>
      <c r="BB180" s="2">
        <f t="shared" si="91"/>
        <v>0.33333333333333331</v>
      </c>
      <c r="BC180" s="2">
        <f t="shared" si="92"/>
        <v>0.33333333333333331</v>
      </c>
      <c r="BD180" s="2">
        <v>0</v>
      </c>
      <c r="BE180" s="2">
        <v>0</v>
      </c>
      <c r="BF180" s="2">
        <v>1</v>
      </c>
      <c r="BG180" s="2">
        <f t="shared" si="93"/>
        <v>0.4375</v>
      </c>
      <c r="BH180" s="2">
        <f t="shared" si="94"/>
        <v>0.25</v>
      </c>
      <c r="BI180" s="2">
        <f t="shared" si="95"/>
        <v>0.5</v>
      </c>
      <c r="BJ180" s="2">
        <v>1</v>
      </c>
      <c r="BK180" s="2">
        <v>1</v>
      </c>
      <c r="BL180" s="2">
        <v>0</v>
      </c>
      <c r="BM180" s="2">
        <v>0</v>
      </c>
      <c r="BN180" s="2">
        <v>0</v>
      </c>
      <c r="BO180" s="2">
        <v>1</v>
      </c>
      <c r="BP180" s="2">
        <f t="shared" si="96"/>
        <v>0</v>
      </c>
      <c r="BQ180" s="2">
        <v>0</v>
      </c>
      <c r="BR180" s="2">
        <v>0</v>
      </c>
      <c r="BS180" s="2">
        <v>0</v>
      </c>
      <c r="BT180" s="2">
        <v>0</v>
      </c>
      <c r="BU180" s="2">
        <v>0</v>
      </c>
      <c r="BV180" s="2">
        <v>0</v>
      </c>
      <c r="BW180" s="2">
        <f t="shared" si="97"/>
        <v>0.625</v>
      </c>
      <c r="BX180" s="2">
        <f t="shared" si="98"/>
        <v>1</v>
      </c>
      <c r="BY180" s="2">
        <v>1</v>
      </c>
      <c r="BZ180" s="2">
        <v>1</v>
      </c>
      <c r="CA180" s="2">
        <v>1</v>
      </c>
      <c r="CB180" s="2">
        <v>1</v>
      </c>
      <c r="CC180" s="2">
        <f t="shared" si="99"/>
        <v>0.25</v>
      </c>
      <c r="CD180" s="2">
        <f t="shared" si="100"/>
        <v>0</v>
      </c>
      <c r="CE180" s="2">
        <v>0</v>
      </c>
      <c r="CF180" s="2">
        <v>0</v>
      </c>
      <c r="CG180" s="2">
        <f t="shared" si="101"/>
        <v>0</v>
      </c>
      <c r="CH180" s="2">
        <v>0</v>
      </c>
      <c r="CI180" s="2">
        <v>0</v>
      </c>
      <c r="CJ180" s="2">
        <v>0</v>
      </c>
      <c r="CK180" s="2">
        <v>1</v>
      </c>
    </row>
    <row r="181" spans="1:89" x14ac:dyDescent="0.2">
      <c r="A181" s="1">
        <v>196</v>
      </c>
      <c r="B181" s="1" t="s">
        <v>414</v>
      </c>
      <c r="C181" s="1" t="s">
        <v>404</v>
      </c>
      <c r="D181" s="1" t="s">
        <v>247</v>
      </c>
      <c r="E181" s="1" t="s">
        <v>297</v>
      </c>
      <c r="F181" s="1" t="s">
        <v>297</v>
      </c>
      <c r="G181" s="2">
        <f t="shared" si="69"/>
        <v>0.30729166666666663</v>
      </c>
      <c r="H181" s="2">
        <f t="shared" si="70"/>
        <v>0.33333333333333331</v>
      </c>
      <c r="I181" s="2">
        <f t="shared" si="71"/>
        <v>0.28125</v>
      </c>
      <c r="J181" s="2">
        <f t="shared" si="72"/>
        <v>0.5</v>
      </c>
      <c r="K181" s="2">
        <f t="shared" si="73"/>
        <v>0.5</v>
      </c>
      <c r="L181" s="2">
        <f t="shared" si="74"/>
        <v>0.5</v>
      </c>
      <c r="M181" s="2">
        <v>1</v>
      </c>
      <c r="N181" s="2">
        <v>1</v>
      </c>
      <c r="O181" s="2">
        <f t="shared" si="75"/>
        <v>0.75</v>
      </c>
      <c r="P181" s="2">
        <v>0.25</v>
      </c>
      <c r="Q181" s="2">
        <v>0.5</v>
      </c>
      <c r="R181" s="2">
        <f t="shared" si="76"/>
        <v>0.75</v>
      </c>
      <c r="S181" s="2">
        <v>0.25</v>
      </c>
      <c r="T181" s="2">
        <v>0.5</v>
      </c>
      <c r="U181" s="2">
        <v>0</v>
      </c>
      <c r="V181" s="2">
        <v>0</v>
      </c>
      <c r="W181" s="2">
        <v>0</v>
      </c>
      <c r="X181" s="2">
        <f t="shared" si="77"/>
        <v>0.5</v>
      </c>
      <c r="Y181" s="2">
        <f t="shared" si="78"/>
        <v>0.5</v>
      </c>
      <c r="Z181" s="2">
        <f t="shared" si="79"/>
        <v>0.5</v>
      </c>
      <c r="AA181" s="2">
        <v>0.25</v>
      </c>
      <c r="AB181" s="2">
        <v>0.25</v>
      </c>
      <c r="AC181" s="2">
        <f t="shared" si="80"/>
        <v>0</v>
      </c>
      <c r="AD181" s="2">
        <v>0</v>
      </c>
      <c r="AE181" s="2">
        <v>0</v>
      </c>
      <c r="AF181" s="2">
        <f t="shared" si="81"/>
        <v>1</v>
      </c>
      <c r="AG181" s="2">
        <v>0.5</v>
      </c>
      <c r="AH181" s="2">
        <v>0.5</v>
      </c>
      <c r="AI181" s="2">
        <f t="shared" si="82"/>
        <v>0.25</v>
      </c>
      <c r="AJ181" s="2">
        <f t="shared" si="83"/>
        <v>0.5</v>
      </c>
      <c r="AK181" s="2">
        <f t="shared" si="84"/>
        <v>0.5</v>
      </c>
      <c r="AL181" s="2">
        <f t="shared" si="85"/>
        <v>1</v>
      </c>
      <c r="AM181" s="2">
        <v>0.5</v>
      </c>
      <c r="AN181" s="2">
        <v>0.5</v>
      </c>
      <c r="AO181" s="2">
        <v>0</v>
      </c>
      <c r="AP181" s="2">
        <f t="shared" si="86"/>
        <v>0</v>
      </c>
      <c r="AQ181" s="2">
        <f t="shared" si="87"/>
        <v>0</v>
      </c>
      <c r="AR181" s="2">
        <v>0</v>
      </c>
      <c r="AS181" s="2">
        <v>0</v>
      </c>
      <c r="AT181" s="2">
        <v>0</v>
      </c>
      <c r="AU181" s="2">
        <v>0</v>
      </c>
      <c r="AV181" s="2">
        <f t="shared" si="88"/>
        <v>0</v>
      </c>
      <c r="AW181" s="2">
        <f t="shared" si="89"/>
        <v>0</v>
      </c>
      <c r="AX181" s="2">
        <f t="shared" si="90"/>
        <v>0</v>
      </c>
      <c r="AY181" s="2">
        <v>0</v>
      </c>
      <c r="AZ181" s="2">
        <v>0</v>
      </c>
      <c r="BA181" s="2">
        <v>0</v>
      </c>
      <c r="BB181" s="2">
        <f t="shared" si="91"/>
        <v>0</v>
      </c>
      <c r="BC181" s="2">
        <f t="shared" si="92"/>
        <v>0</v>
      </c>
      <c r="BD181" s="2">
        <v>0</v>
      </c>
      <c r="BE181" s="2">
        <v>0</v>
      </c>
      <c r="BF181" s="2">
        <v>0</v>
      </c>
      <c r="BG181" s="2">
        <f t="shared" si="93"/>
        <v>0.47916666666666663</v>
      </c>
      <c r="BH181" s="2">
        <f t="shared" si="94"/>
        <v>0.33333333333333331</v>
      </c>
      <c r="BI181" s="2">
        <f t="shared" si="95"/>
        <v>0.5</v>
      </c>
      <c r="BJ181" s="2">
        <v>0</v>
      </c>
      <c r="BK181" s="2">
        <v>1</v>
      </c>
      <c r="BL181" s="2">
        <v>1</v>
      </c>
      <c r="BM181" s="2">
        <v>0</v>
      </c>
      <c r="BN181" s="2">
        <v>0</v>
      </c>
      <c r="BO181" s="2">
        <v>1</v>
      </c>
      <c r="BP181" s="2">
        <f t="shared" si="96"/>
        <v>0.16666666666666666</v>
      </c>
      <c r="BQ181" s="2">
        <v>0</v>
      </c>
      <c r="BR181" s="2">
        <v>0</v>
      </c>
      <c r="BS181" s="2">
        <v>1</v>
      </c>
      <c r="BT181" s="2">
        <v>0</v>
      </c>
      <c r="BU181" s="2">
        <v>0</v>
      </c>
      <c r="BV181" s="2">
        <v>0</v>
      </c>
      <c r="BW181" s="2">
        <f t="shared" si="97"/>
        <v>0.625</v>
      </c>
      <c r="BX181" s="2">
        <f t="shared" si="98"/>
        <v>1</v>
      </c>
      <c r="BY181" s="2">
        <v>1</v>
      </c>
      <c r="BZ181" s="2">
        <v>1</v>
      </c>
      <c r="CA181" s="2">
        <v>1</v>
      </c>
      <c r="CB181" s="2">
        <v>1</v>
      </c>
      <c r="CC181" s="2">
        <f t="shared" si="99"/>
        <v>0.25</v>
      </c>
      <c r="CD181" s="2">
        <f t="shared" si="100"/>
        <v>0</v>
      </c>
      <c r="CE181" s="2">
        <v>0</v>
      </c>
      <c r="CF181" s="2">
        <v>0</v>
      </c>
      <c r="CG181" s="2">
        <f t="shared" si="101"/>
        <v>0</v>
      </c>
      <c r="CH181" s="2">
        <v>0</v>
      </c>
      <c r="CI181" s="2">
        <v>0</v>
      </c>
      <c r="CJ181" s="2">
        <v>0</v>
      </c>
      <c r="CK181" s="2">
        <v>1</v>
      </c>
    </row>
    <row r="182" spans="1:89" x14ac:dyDescent="0.2">
      <c r="A182" s="1">
        <v>175</v>
      </c>
      <c r="B182" s="1" t="s">
        <v>388</v>
      </c>
      <c r="C182" s="1" t="s">
        <v>387</v>
      </c>
      <c r="D182" s="1" t="s">
        <v>236</v>
      </c>
      <c r="E182" s="1" t="s">
        <v>297</v>
      </c>
      <c r="F182" s="1" t="s">
        <v>297</v>
      </c>
      <c r="G182" s="2">
        <f t="shared" si="69"/>
        <v>0.30431547619047616</v>
      </c>
      <c r="H182" s="2">
        <f t="shared" si="70"/>
        <v>9.8214285714285712E-2</v>
      </c>
      <c r="I182" s="2">
        <f t="shared" si="71"/>
        <v>0.51041666666666663</v>
      </c>
      <c r="J182" s="2">
        <f t="shared" si="72"/>
        <v>0.5714285714285714</v>
      </c>
      <c r="K182" s="2">
        <f t="shared" si="73"/>
        <v>0.14285714285714285</v>
      </c>
      <c r="L182" s="2">
        <f t="shared" si="74"/>
        <v>0.14285714285714285</v>
      </c>
      <c r="M182" s="2">
        <v>1</v>
      </c>
      <c r="N182" s="2">
        <v>0</v>
      </c>
      <c r="O182" s="2">
        <f t="shared" si="75"/>
        <v>0</v>
      </c>
      <c r="P182" s="2">
        <v>0</v>
      </c>
      <c r="Q182" s="2">
        <v>0</v>
      </c>
      <c r="R182" s="2">
        <f t="shared" si="76"/>
        <v>0</v>
      </c>
      <c r="S182" s="2">
        <v>0</v>
      </c>
      <c r="T182" s="2">
        <v>0</v>
      </c>
      <c r="U182" s="2">
        <v>0</v>
      </c>
      <c r="V182" s="2">
        <v>0</v>
      </c>
      <c r="W182" s="2">
        <v>0</v>
      </c>
      <c r="X182" s="2">
        <f t="shared" si="77"/>
        <v>1</v>
      </c>
      <c r="Y182" s="2">
        <f t="shared" si="78"/>
        <v>1</v>
      </c>
      <c r="Z182" s="2">
        <f t="shared" si="79"/>
        <v>1</v>
      </c>
      <c r="AA182" s="2">
        <v>0.25</v>
      </c>
      <c r="AB182" s="2">
        <v>0.75</v>
      </c>
      <c r="AC182" s="2">
        <f t="shared" si="80"/>
        <v>1</v>
      </c>
      <c r="AD182" s="2">
        <v>0.5</v>
      </c>
      <c r="AE182" s="2">
        <v>0.5</v>
      </c>
      <c r="AF182" s="2">
        <f t="shared" si="81"/>
        <v>1</v>
      </c>
      <c r="AG182" s="2">
        <v>0.5</v>
      </c>
      <c r="AH182" s="2">
        <v>0.5</v>
      </c>
      <c r="AI182" s="2">
        <f t="shared" si="82"/>
        <v>0.125</v>
      </c>
      <c r="AJ182" s="2">
        <f t="shared" si="83"/>
        <v>0</v>
      </c>
      <c r="AK182" s="2">
        <f t="shared" si="84"/>
        <v>0</v>
      </c>
      <c r="AL182" s="2">
        <f t="shared" si="85"/>
        <v>0</v>
      </c>
      <c r="AM182" s="2">
        <v>0</v>
      </c>
      <c r="AN182" s="2">
        <v>0</v>
      </c>
      <c r="AO182" s="2">
        <v>0</v>
      </c>
      <c r="AP182" s="2">
        <f t="shared" si="86"/>
        <v>0.25</v>
      </c>
      <c r="AQ182" s="2">
        <f t="shared" si="87"/>
        <v>0.25</v>
      </c>
      <c r="AR182" s="2">
        <v>0</v>
      </c>
      <c r="AS182" s="2">
        <v>0</v>
      </c>
      <c r="AT182" s="2">
        <v>1</v>
      </c>
      <c r="AU182" s="2">
        <v>0</v>
      </c>
      <c r="AV182" s="2">
        <f t="shared" si="88"/>
        <v>0.33333333333333331</v>
      </c>
      <c r="AW182" s="2">
        <f t="shared" si="89"/>
        <v>0</v>
      </c>
      <c r="AX182" s="2">
        <f t="shared" si="90"/>
        <v>0</v>
      </c>
      <c r="AY182" s="2">
        <v>0</v>
      </c>
      <c r="AZ182" s="2">
        <v>0</v>
      </c>
      <c r="BA182" s="2">
        <v>0</v>
      </c>
      <c r="BB182" s="2">
        <f t="shared" si="91"/>
        <v>0.66666666666666663</v>
      </c>
      <c r="BC182" s="2">
        <f t="shared" si="92"/>
        <v>0.66666666666666663</v>
      </c>
      <c r="BD182" s="2">
        <v>1</v>
      </c>
      <c r="BE182" s="2">
        <v>1</v>
      </c>
      <c r="BF182" s="2">
        <v>0</v>
      </c>
      <c r="BG182" s="2">
        <f t="shared" si="93"/>
        <v>0.1875</v>
      </c>
      <c r="BH182" s="2">
        <f t="shared" si="94"/>
        <v>0.25</v>
      </c>
      <c r="BI182" s="2">
        <f t="shared" si="95"/>
        <v>0.16666666666666666</v>
      </c>
      <c r="BJ182" s="2">
        <v>1</v>
      </c>
      <c r="BK182" s="2">
        <v>0</v>
      </c>
      <c r="BL182" s="2">
        <v>0</v>
      </c>
      <c r="BM182" s="2">
        <v>0</v>
      </c>
      <c r="BN182" s="2">
        <v>0</v>
      </c>
      <c r="BO182" s="2">
        <v>0</v>
      </c>
      <c r="BP182" s="2">
        <f t="shared" si="96"/>
        <v>0.33333333333333331</v>
      </c>
      <c r="BQ182" s="2">
        <v>0</v>
      </c>
      <c r="BR182" s="2">
        <v>0</v>
      </c>
      <c r="BS182" s="2">
        <v>1</v>
      </c>
      <c r="BT182" s="2">
        <v>0</v>
      </c>
      <c r="BU182" s="2">
        <v>0</v>
      </c>
      <c r="BV182" s="2">
        <v>1</v>
      </c>
      <c r="BW182" s="2">
        <f t="shared" si="97"/>
        <v>0.125</v>
      </c>
      <c r="BX182" s="2">
        <f t="shared" si="98"/>
        <v>0</v>
      </c>
      <c r="BY182" s="2">
        <v>0</v>
      </c>
      <c r="BZ182" s="2">
        <v>0</v>
      </c>
      <c r="CA182" s="2">
        <v>0</v>
      </c>
      <c r="CB182" s="2">
        <v>0</v>
      </c>
      <c r="CC182" s="2">
        <f t="shared" si="99"/>
        <v>0.25</v>
      </c>
      <c r="CD182" s="2">
        <f t="shared" si="100"/>
        <v>0</v>
      </c>
      <c r="CE182" s="2">
        <v>0</v>
      </c>
      <c r="CF182" s="2">
        <v>0</v>
      </c>
      <c r="CG182" s="2">
        <f t="shared" si="101"/>
        <v>1</v>
      </c>
      <c r="CH182" s="2">
        <v>0.5</v>
      </c>
      <c r="CI182" s="2">
        <v>0.5</v>
      </c>
      <c r="CJ182" s="2">
        <v>0</v>
      </c>
      <c r="CK182" s="2">
        <v>0</v>
      </c>
    </row>
    <row r="183" spans="1:89" x14ac:dyDescent="0.2">
      <c r="A183" s="1">
        <v>186</v>
      </c>
      <c r="B183" s="1" t="s">
        <v>406</v>
      </c>
      <c r="C183" s="1" t="s">
        <v>404</v>
      </c>
      <c r="D183" s="1" t="s">
        <v>201</v>
      </c>
      <c r="E183" s="1" t="s">
        <v>297</v>
      </c>
      <c r="F183" s="1" t="s">
        <v>297</v>
      </c>
      <c r="G183" s="2">
        <f t="shared" si="69"/>
        <v>0.30357142857142855</v>
      </c>
      <c r="H183" s="2">
        <f t="shared" si="70"/>
        <v>0.23214285714285715</v>
      </c>
      <c r="I183" s="2">
        <f t="shared" si="71"/>
        <v>0.375</v>
      </c>
      <c r="J183" s="2">
        <f t="shared" si="72"/>
        <v>0.54761904761904756</v>
      </c>
      <c r="K183" s="2">
        <f t="shared" si="73"/>
        <v>0.42857142857142855</v>
      </c>
      <c r="L183" s="2">
        <f t="shared" si="74"/>
        <v>0.42857142857142855</v>
      </c>
      <c r="M183" s="2">
        <v>1</v>
      </c>
      <c r="N183" s="2">
        <v>1</v>
      </c>
      <c r="O183" s="2">
        <f t="shared" si="75"/>
        <v>0</v>
      </c>
      <c r="P183" s="2">
        <v>0</v>
      </c>
      <c r="Q183" s="2">
        <v>0</v>
      </c>
      <c r="R183" s="2">
        <f t="shared" si="76"/>
        <v>1</v>
      </c>
      <c r="S183" s="2">
        <v>0.25</v>
      </c>
      <c r="T183" s="2">
        <v>0.75</v>
      </c>
      <c r="U183" s="2">
        <v>0</v>
      </c>
      <c r="V183" s="2">
        <v>0</v>
      </c>
      <c r="W183" s="2">
        <v>0</v>
      </c>
      <c r="X183" s="2">
        <f t="shared" si="77"/>
        <v>0.66666666666666663</v>
      </c>
      <c r="Y183" s="2">
        <f t="shared" si="78"/>
        <v>0.66666666666666663</v>
      </c>
      <c r="Z183" s="2">
        <f t="shared" si="79"/>
        <v>0</v>
      </c>
      <c r="AA183" s="2">
        <v>0</v>
      </c>
      <c r="AB183" s="2">
        <v>0</v>
      </c>
      <c r="AC183" s="2">
        <f t="shared" si="80"/>
        <v>1</v>
      </c>
      <c r="AD183" s="2">
        <v>0.5</v>
      </c>
      <c r="AE183" s="2">
        <v>0.5</v>
      </c>
      <c r="AF183" s="2">
        <f t="shared" si="81"/>
        <v>1</v>
      </c>
      <c r="AG183" s="2">
        <v>0.5</v>
      </c>
      <c r="AH183" s="2">
        <v>0.5</v>
      </c>
      <c r="AI183" s="2">
        <f t="shared" si="82"/>
        <v>0</v>
      </c>
      <c r="AJ183" s="2">
        <f t="shared" si="83"/>
        <v>0</v>
      </c>
      <c r="AK183" s="2">
        <f t="shared" si="84"/>
        <v>0</v>
      </c>
      <c r="AL183" s="2">
        <f t="shared" si="85"/>
        <v>0</v>
      </c>
      <c r="AM183" s="2">
        <v>0</v>
      </c>
      <c r="AN183" s="2">
        <v>0</v>
      </c>
      <c r="AO183" s="2">
        <v>0</v>
      </c>
      <c r="AP183" s="2">
        <f t="shared" si="86"/>
        <v>0</v>
      </c>
      <c r="AQ183" s="2">
        <f t="shared" si="87"/>
        <v>0</v>
      </c>
      <c r="AR183" s="2">
        <v>0</v>
      </c>
      <c r="AS183" s="2">
        <v>0</v>
      </c>
      <c r="AT183" s="2">
        <v>0</v>
      </c>
      <c r="AU183" s="2">
        <v>0</v>
      </c>
      <c r="AV183" s="2">
        <f t="shared" si="88"/>
        <v>0.16666666666666666</v>
      </c>
      <c r="AW183" s="2">
        <f t="shared" si="89"/>
        <v>0</v>
      </c>
      <c r="AX183" s="2">
        <f t="shared" si="90"/>
        <v>0</v>
      </c>
      <c r="AY183" s="2">
        <v>0</v>
      </c>
      <c r="AZ183" s="2">
        <v>0</v>
      </c>
      <c r="BA183" s="2">
        <v>0</v>
      </c>
      <c r="BB183" s="2">
        <f t="shared" si="91"/>
        <v>0.33333333333333331</v>
      </c>
      <c r="BC183" s="2">
        <f t="shared" si="92"/>
        <v>0.33333333333333331</v>
      </c>
      <c r="BD183" s="2">
        <v>0</v>
      </c>
      <c r="BE183" s="2">
        <v>0</v>
      </c>
      <c r="BF183" s="2">
        <v>1</v>
      </c>
      <c r="BG183" s="2">
        <f t="shared" si="93"/>
        <v>0.5</v>
      </c>
      <c r="BH183" s="2">
        <f t="shared" si="94"/>
        <v>0.5</v>
      </c>
      <c r="BI183" s="2">
        <f t="shared" si="95"/>
        <v>0.66666666666666663</v>
      </c>
      <c r="BJ183" s="2">
        <v>1</v>
      </c>
      <c r="BK183" s="2">
        <v>1</v>
      </c>
      <c r="BL183" s="2">
        <v>1</v>
      </c>
      <c r="BM183" s="2">
        <v>0</v>
      </c>
      <c r="BN183" s="2">
        <v>0</v>
      </c>
      <c r="BO183" s="2">
        <v>1</v>
      </c>
      <c r="BP183" s="2">
        <f t="shared" si="96"/>
        <v>0.33333333333333331</v>
      </c>
      <c r="BQ183" s="2">
        <v>1</v>
      </c>
      <c r="BR183" s="2">
        <v>0</v>
      </c>
      <c r="BS183" s="2">
        <v>0</v>
      </c>
      <c r="BT183" s="2">
        <v>0</v>
      </c>
      <c r="BU183" s="2">
        <v>0</v>
      </c>
      <c r="BV183" s="2">
        <v>1</v>
      </c>
      <c r="BW183" s="2">
        <f t="shared" si="97"/>
        <v>0.5</v>
      </c>
      <c r="BX183" s="2">
        <f t="shared" si="98"/>
        <v>0.5</v>
      </c>
      <c r="BY183" s="2">
        <v>1</v>
      </c>
      <c r="BZ183" s="2">
        <v>1</v>
      </c>
      <c r="CA183" s="2">
        <v>0</v>
      </c>
      <c r="CB183" s="2">
        <v>0</v>
      </c>
      <c r="CC183" s="2">
        <f t="shared" si="99"/>
        <v>0.5</v>
      </c>
      <c r="CD183" s="2">
        <f t="shared" si="100"/>
        <v>0</v>
      </c>
      <c r="CE183" s="2">
        <v>0</v>
      </c>
      <c r="CF183" s="2">
        <v>0</v>
      </c>
      <c r="CG183" s="2">
        <f t="shared" si="101"/>
        <v>1</v>
      </c>
      <c r="CH183" s="2">
        <v>0.5</v>
      </c>
      <c r="CI183" s="2">
        <v>0.5</v>
      </c>
      <c r="CJ183" s="2">
        <v>0</v>
      </c>
      <c r="CK183" s="2">
        <v>1</v>
      </c>
    </row>
    <row r="184" spans="1:89" x14ac:dyDescent="0.2">
      <c r="A184" s="1">
        <v>72</v>
      </c>
      <c r="B184" s="1" t="s">
        <v>298</v>
      </c>
      <c r="C184" s="1" t="s">
        <v>296</v>
      </c>
      <c r="D184" s="1" t="s">
        <v>213</v>
      </c>
      <c r="E184" s="1" t="s">
        <v>297</v>
      </c>
      <c r="F184" s="1" t="s">
        <v>297</v>
      </c>
      <c r="G184" s="2">
        <f t="shared" si="69"/>
        <v>0.3013392857142857</v>
      </c>
      <c r="H184" s="2">
        <f t="shared" si="70"/>
        <v>9.2261904761904753E-2</v>
      </c>
      <c r="I184" s="2">
        <f t="shared" si="71"/>
        <v>0.51041666666666674</v>
      </c>
      <c r="J184" s="2">
        <f t="shared" si="72"/>
        <v>0.43452380952380953</v>
      </c>
      <c r="K184" s="2">
        <f t="shared" si="73"/>
        <v>0.2857142857142857</v>
      </c>
      <c r="L184" s="2">
        <f t="shared" si="74"/>
        <v>0.2857142857142857</v>
      </c>
      <c r="M184" s="2">
        <v>1</v>
      </c>
      <c r="N184" s="2">
        <v>1</v>
      </c>
      <c r="O184" s="2">
        <f t="shared" si="75"/>
        <v>0</v>
      </c>
      <c r="P184" s="2">
        <v>0</v>
      </c>
      <c r="Q184" s="2">
        <v>0</v>
      </c>
      <c r="R184" s="2">
        <f t="shared" si="76"/>
        <v>0</v>
      </c>
      <c r="S184" s="2">
        <v>0</v>
      </c>
      <c r="T184" s="2">
        <v>0</v>
      </c>
      <c r="U184" s="2">
        <v>0</v>
      </c>
      <c r="V184" s="2">
        <v>0</v>
      </c>
      <c r="W184" s="2">
        <v>0</v>
      </c>
      <c r="X184" s="2">
        <f t="shared" si="77"/>
        <v>0.58333333333333337</v>
      </c>
      <c r="Y184" s="2">
        <f t="shared" si="78"/>
        <v>0.58333333333333337</v>
      </c>
      <c r="Z184" s="2">
        <f t="shared" si="79"/>
        <v>0.75</v>
      </c>
      <c r="AA184" s="2">
        <v>0.25</v>
      </c>
      <c r="AB184" s="2">
        <v>0.5</v>
      </c>
      <c r="AC184" s="2">
        <f t="shared" si="80"/>
        <v>0</v>
      </c>
      <c r="AD184" s="2">
        <v>0</v>
      </c>
      <c r="AE184" s="2">
        <v>0</v>
      </c>
      <c r="AF184" s="2">
        <f t="shared" si="81"/>
        <v>1</v>
      </c>
      <c r="AG184" s="2">
        <v>0.5</v>
      </c>
      <c r="AH184" s="2">
        <v>0.5</v>
      </c>
      <c r="AI184" s="2">
        <f t="shared" si="82"/>
        <v>0.375</v>
      </c>
      <c r="AJ184" s="2">
        <f t="shared" si="83"/>
        <v>0</v>
      </c>
      <c r="AK184" s="2">
        <f t="shared" si="84"/>
        <v>0</v>
      </c>
      <c r="AL184" s="2">
        <f t="shared" si="85"/>
        <v>0</v>
      </c>
      <c r="AM184" s="2">
        <v>0</v>
      </c>
      <c r="AN184" s="2">
        <v>0</v>
      </c>
      <c r="AO184" s="2">
        <v>0</v>
      </c>
      <c r="AP184" s="2">
        <f t="shared" si="86"/>
        <v>0.75</v>
      </c>
      <c r="AQ184" s="2">
        <f t="shared" si="87"/>
        <v>0.75</v>
      </c>
      <c r="AR184" s="2">
        <v>1</v>
      </c>
      <c r="AS184" s="2">
        <v>1</v>
      </c>
      <c r="AT184" s="2">
        <v>1</v>
      </c>
      <c r="AU184" s="2">
        <v>0</v>
      </c>
      <c r="AV184" s="2">
        <f t="shared" si="88"/>
        <v>0.16666666666666666</v>
      </c>
      <c r="AW184" s="2">
        <f t="shared" si="89"/>
        <v>0</v>
      </c>
      <c r="AX184" s="2">
        <f t="shared" si="90"/>
        <v>0</v>
      </c>
      <c r="AY184" s="2">
        <v>0</v>
      </c>
      <c r="AZ184" s="2">
        <v>0</v>
      </c>
      <c r="BA184" s="2">
        <v>0</v>
      </c>
      <c r="BB184" s="2">
        <f t="shared" si="91"/>
        <v>0.33333333333333331</v>
      </c>
      <c r="BC184" s="2">
        <f t="shared" si="92"/>
        <v>0.33333333333333331</v>
      </c>
      <c r="BD184" s="2">
        <v>1</v>
      </c>
      <c r="BE184" s="2">
        <v>0</v>
      </c>
      <c r="BF184" s="2">
        <v>0</v>
      </c>
      <c r="BG184" s="2">
        <f t="shared" si="93"/>
        <v>0.22916666666666666</v>
      </c>
      <c r="BH184" s="2">
        <f t="shared" si="94"/>
        <v>8.3333333333333329E-2</v>
      </c>
      <c r="BI184" s="2">
        <f t="shared" si="95"/>
        <v>0</v>
      </c>
      <c r="BJ184" s="2">
        <v>0</v>
      </c>
      <c r="BK184" s="2">
        <v>0</v>
      </c>
      <c r="BL184" s="2">
        <v>0</v>
      </c>
      <c r="BM184" s="2">
        <v>0</v>
      </c>
      <c r="BN184" s="2">
        <v>0</v>
      </c>
      <c r="BO184" s="2">
        <v>0</v>
      </c>
      <c r="BP184" s="2">
        <f t="shared" si="96"/>
        <v>0.16666666666666666</v>
      </c>
      <c r="BQ184" s="2">
        <v>0</v>
      </c>
      <c r="BR184" s="2">
        <v>0</v>
      </c>
      <c r="BS184" s="2">
        <v>1</v>
      </c>
      <c r="BT184" s="2">
        <v>0</v>
      </c>
      <c r="BU184" s="2">
        <v>0</v>
      </c>
      <c r="BV184" s="2">
        <v>0</v>
      </c>
      <c r="BW184" s="2">
        <f t="shared" si="97"/>
        <v>0.375</v>
      </c>
      <c r="BX184" s="2">
        <f t="shared" si="98"/>
        <v>0.5</v>
      </c>
      <c r="BY184" s="2">
        <v>1</v>
      </c>
      <c r="BZ184" s="2">
        <v>1</v>
      </c>
      <c r="CA184" s="2">
        <v>0</v>
      </c>
      <c r="CB184" s="2">
        <v>0</v>
      </c>
      <c r="CC184" s="2">
        <f t="shared" si="99"/>
        <v>0.25</v>
      </c>
      <c r="CD184" s="2">
        <f t="shared" si="100"/>
        <v>0</v>
      </c>
      <c r="CE184" s="2">
        <v>0</v>
      </c>
      <c r="CF184" s="2">
        <v>0</v>
      </c>
      <c r="CG184" s="2">
        <f t="shared" si="101"/>
        <v>0</v>
      </c>
      <c r="CH184" s="2">
        <v>0</v>
      </c>
      <c r="CI184" s="2">
        <v>0</v>
      </c>
      <c r="CJ184" s="2">
        <v>0</v>
      </c>
      <c r="CK184" s="2">
        <v>1</v>
      </c>
    </row>
    <row r="185" spans="1:89" x14ac:dyDescent="0.2">
      <c r="A185" s="1">
        <v>172</v>
      </c>
      <c r="B185" s="1" t="s">
        <v>394</v>
      </c>
      <c r="C185" s="1" t="s">
        <v>387</v>
      </c>
      <c r="D185" s="1" t="s">
        <v>227</v>
      </c>
      <c r="E185" s="1" t="s">
        <v>297</v>
      </c>
      <c r="F185" s="1" t="s">
        <v>297</v>
      </c>
      <c r="G185" s="2">
        <f t="shared" si="69"/>
        <v>0.29613095238095233</v>
      </c>
      <c r="H185" s="2">
        <f t="shared" si="70"/>
        <v>0.11309523809523808</v>
      </c>
      <c r="I185" s="2">
        <f t="shared" si="71"/>
        <v>0.47916666666666663</v>
      </c>
      <c r="J185" s="2">
        <f t="shared" si="72"/>
        <v>0.64285714285714279</v>
      </c>
      <c r="K185" s="2">
        <f t="shared" si="73"/>
        <v>0.2857142857142857</v>
      </c>
      <c r="L185" s="2">
        <f t="shared" si="74"/>
        <v>0.2857142857142857</v>
      </c>
      <c r="M185" s="2">
        <v>1</v>
      </c>
      <c r="N185" s="2">
        <v>0</v>
      </c>
      <c r="O185" s="2">
        <f t="shared" si="75"/>
        <v>0</v>
      </c>
      <c r="P185" s="2">
        <v>0</v>
      </c>
      <c r="Q185" s="2">
        <v>0</v>
      </c>
      <c r="R185" s="2">
        <f t="shared" si="76"/>
        <v>1</v>
      </c>
      <c r="S185" s="2">
        <v>0.25</v>
      </c>
      <c r="T185" s="2">
        <v>0.75</v>
      </c>
      <c r="U185" s="2">
        <v>0</v>
      </c>
      <c r="V185" s="2">
        <v>0</v>
      </c>
      <c r="W185" s="2">
        <v>0</v>
      </c>
      <c r="X185" s="2">
        <f t="shared" si="77"/>
        <v>1</v>
      </c>
      <c r="Y185" s="2">
        <f t="shared" si="78"/>
        <v>1</v>
      </c>
      <c r="Z185" s="2">
        <f t="shared" si="79"/>
        <v>1</v>
      </c>
      <c r="AA185" s="2">
        <v>0.25</v>
      </c>
      <c r="AB185" s="2">
        <v>0.75</v>
      </c>
      <c r="AC185" s="2">
        <f t="shared" si="80"/>
        <v>1</v>
      </c>
      <c r="AD185" s="2">
        <v>0.5</v>
      </c>
      <c r="AE185" s="2">
        <v>0.5</v>
      </c>
      <c r="AF185" s="2">
        <f t="shared" si="81"/>
        <v>1</v>
      </c>
      <c r="AG185" s="2">
        <v>0.5</v>
      </c>
      <c r="AH185" s="2">
        <v>0.5</v>
      </c>
      <c r="AI185" s="2">
        <f t="shared" si="82"/>
        <v>0</v>
      </c>
      <c r="AJ185" s="2">
        <f t="shared" si="83"/>
        <v>0</v>
      </c>
      <c r="AK185" s="2">
        <f t="shared" si="84"/>
        <v>0</v>
      </c>
      <c r="AL185" s="2">
        <f t="shared" si="85"/>
        <v>0</v>
      </c>
      <c r="AM185" s="2">
        <v>0</v>
      </c>
      <c r="AN185" s="2">
        <v>0</v>
      </c>
      <c r="AO185" s="2">
        <v>0</v>
      </c>
      <c r="AP185" s="2">
        <f t="shared" si="86"/>
        <v>0</v>
      </c>
      <c r="AQ185" s="2">
        <f t="shared" si="87"/>
        <v>0</v>
      </c>
      <c r="AR185" s="2">
        <v>0</v>
      </c>
      <c r="AS185" s="2">
        <v>0</v>
      </c>
      <c r="AT185" s="2">
        <v>0</v>
      </c>
      <c r="AU185" s="2">
        <v>0</v>
      </c>
      <c r="AV185" s="2">
        <f t="shared" si="88"/>
        <v>0.33333333333333331</v>
      </c>
      <c r="AW185" s="2">
        <f t="shared" si="89"/>
        <v>0</v>
      </c>
      <c r="AX185" s="2">
        <f t="shared" si="90"/>
        <v>0</v>
      </c>
      <c r="AY185" s="2">
        <v>0</v>
      </c>
      <c r="AZ185" s="2">
        <v>0</v>
      </c>
      <c r="BA185" s="2">
        <v>0</v>
      </c>
      <c r="BB185" s="2">
        <f t="shared" si="91"/>
        <v>0.66666666666666663</v>
      </c>
      <c r="BC185" s="2">
        <f t="shared" si="92"/>
        <v>0.66666666666666663</v>
      </c>
      <c r="BD185" s="2">
        <v>1</v>
      </c>
      <c r="BE185" s="2">
        <v>1</v>
      </c>
      <c r="BF185" s="2">
        <v>0</v>
      </c>
      <c r="BG185" s="2">
        <f t="shared" si="93"/>
        <v>0.20833333333333331</v>
      </c>
      <c r="BH185" s="2">
        <f t="shared" si="94"/>
        <v>0.16666666666666666</v>
      </c>
      <c r="BI185" s="2">
        <f t="shared" si="95"/>
        <v>0.33333333333333331</v>
      </c>
      <c r="BJ185" s="2">
        <v>0</v>
      </c>
      <c r="BK185" s="2">
        <v>0</v>
      </c>
      <c r="BL185" s="2">
        <v>1</v>
      </c>
      <c r="BM185" s="2">
        <v>0</v>
      </c>
      <c r="BN185" s="2">
        <v>0</v>
      </c>
      <c r="BO185" s="2">
        <v>1</v>
      </c>
      <c r="BP185" s="2">
        <f t="shared" si="96"/>
        <v>0</v>
      </c>
      <c r="BQ185" s="2">
        <v>0</v>
      </c>
      <c r="BR185" s="2">
        <v>0</v>
      </c>
      <c r="BS185" s="2">
        <v>0</v>
      </c>
      <c r="BT185" s="2">
        <v>0</v>
      </c>
      <c r="BU185" s="2">
        <v>0</v>
      </c>
      <c r="BV185" s="2">
        <v>0</v>
      </c>
      <c r="BW185" s="2">
        <f t="shared" si="97"/>
        <v>0.25</v>
      </c>
      <c r="BX185" s="2">
        <f t="shared" si="98"/>
        <v>0.5</v>
      </c>
      <c r="BY185" s="2">
        <v>1</v>
      </c>
      <c r="BZ185" s="2">
        <v>1</v>
      </c>
      <c r="CA185" s="2">
        <v>0</v>
      </c>
      <c r="CB185" s="2">
        <v>0</v>
      </c>
      <c r="CC185" s="2">
        <f t="shared" si="99"/>
        <v>0</v>
      </c>
      <c r="CD185" s="2">
        <f t="shared" si="100"/>
        <v>0</v>
      </c>
      <c r="CE185" s="2">
        <v>0</v>
      </c>
      <c r="CF185" s="2">
        <v>0</v>
      </c>
      <c r="CG185" s="2">
        <f t="shared" si="101"/>
        <v>0</v>
      </c>
      <c r="CH185" s="2">
        <v>0</v>
      </c>
      <c r="CI185" s="2">
        <v>0</v>
      </c>
      <c r="CJ185" s="2">
        <v>0</v>
      </c>
      <c r="CK185" s="2">
        <v>0</v>
      </c>
    </row>
    <row r="186" spans="1:89" x14ac:dyDescent="0.2">
      <c r="A186" s="1">
        <v>77</v>
      </c>
      <c r="B186" s="1" t="s">
        <v>302</v>
      </c>
      <c r="C186" s="1" t="s">
        <v>296</v>
      </c>
      <c r="D186" s="1" t="s">
        <v>245</v>
      </c>
      <c r="E186" s="1" t="s">
        <v>297</v>
      </c>
      <c r="F186" s="1" t="s">
        <v>297</v>
      </c>
      <c r="G186" s="2">
        <f t="shared" si="69"/>
        <v>0.29389880952380953</v>
      </c>
      <c r="H186" s="2">
        <f t="shared" si="70"/>
        <v>0.18154761904761904</v>
      </c>
      <c r="I186" s="2">
        <f t="shared" si="71"/>
        <v>0.40625</v>
      </c>
      <c r="J186" s="2">
        <f t="shared" si="72"/>
        <v>0.4464285714285714</v>
      </c>
      <c r="K186" s="2">
        <f t="shared" si="73"/>
        <v>0.39285714285714285</v>
      </c>
      <c r="L186" s="2">
        <f t="shared" si="74"/>
        <v>0.39285714285714285</v>
      </c>
      <c r="M186" s="2">
        <v>1</v>
      </c>
      <c r="N186" s="2">
        <v>0</v>
      </c>
      <c r="O186" s="2">
        <f t="shared" si="75"/>
        <v>0.75</v>
      </c>
      <c r="P186" s="2">
        <v>0.25</v>
      </c>
      <c r="Q186" s="2">
        <v>0.5</v>
      </c>
      <c r="R186" s="2">
        <f t="shared" si="76"/>
        <v>0</v>
      </c>
      <c r="S186" s="2">
        <v>0</v>
      </c>
      <c r="T186" s="2">
        <v>0</v>
      </c>
      <c r="U186" s="2">
        <v>0</v>
      </c>
      <c r="V186" s="2">
        <v>0</v>
      </c>
      <c r="W186" s="2">
        <v>1</v>
      </c>
      <c r="X186" s="2">
        <f t="shared" si="77"/>
        <v>0.5</v>
      </c>
      <c r="Y186" s="2">
        <f t="shared" si="78"/>
        <v>0.5</v>
      </c>
      <c r="Z186" s="2">
        <f t="shared" si="79"/>
        <v>1</v>
      </c>
      <c r="AA186" s="2">
        <v>0.25</v>
      </c>
      <c r="AB186" s="2">
        <v>0.75</v>
      </c>
      <c r="AC186" s="2">
        <f t="shared" si="80"/>
        <v>0</v>
      </c>
      <c r="AD186" s="2">
        <v>0</v>
      </c>
      <c r="AE186" s="2">
        <v>0</v>
      </c>
      <c r="AF186" s="2">
        <f t="shared" si="81"/>
        <v>0.5</v>
      </c>
      <c r="AG186" s="2">
        <v>0.5</v>
      </c>
      <c r="AH186" s="2">
        <v>0</v>
      </c>
      <c r="AI186" s="2">
        <f t="shared" si="82"/>
        <v>0.25</v>
      </c>
      <c r="AJ186" s="2">
        <f t="shared" si="83"/>
        <v>0</v>
      </c>
      <c r="AK186" s="2">
        <f t="shared" si="84"/>
        <v>0</v>
      </c>
      <c r="AL186" s="2">
        <f t="shared" si="85"/>
        <v>0</v>
      </c>
      <c r="AM186" s="2">
        <v>0</v>
      </c>
      <c r="AN186" s="2">
        <v>0</v>
      </c>
      <c r="AO186" s="2">
        <v>0</v>
      </c>
      <c r="AP186" s="2">
        <f t="shared" si="86"/>
        <v>0.5</v>
      </c>
      <c r="AQ186" s="2">
        <f t="shared" si="87"/>
        <v>0.5</v>
      </c>
      <c r="AR186" s="2">
        <v>0</v>
      </c>
      <c r="AS186" s="2">
        <v>1</v>
      </c>
      <c r="AT186" s="2">
        <v>1</v>
      </c>
      <c r="AU186" s="2">
        <v>0</v>
      </c>
      <c r="AV186" s="2">
        <f t="shared" si="88"/>
        <v>0</v>
      </c>
      <c r="AW186" s="2">
        <f t="shared" si="89"/>
        <v>0</v>
      </c>
      <c r="AX186" s="2">
        <f t="shared" si="90"/>
        <v>0</v>
      </c>
      <c r="AY186" s="2">
        <v>0</v>
      </c>
      <c r="AZ186" s="2">
        <v>0</v>
      </c>
      <c r="BA186" s="2">
        <v>0</v>
      </c>
      <c r="BB186" s="2">
        <f t="shared" si="91"/>
        <v>0</v>
      </c>
      <c r="BC186" s="2">
        <f t="shared" si="92"/>
        <v>0</v>
      </c>
      <c r="BD186" s="2">
        <v>0</v>
      </c>
      <c r="BE186" s="2">
        <v>0</v>
      </c>
      <c r="BF186" s="2">
        <v>0</v>
      </c>
      <c r="BG186" s="2">
        <f t="shared" si="93"/>
        <v>0.47916666666666663</v>
      </c>
      <c r="BH186" s="2">
        <f t="shared" si="94"/>
        <v>0.33333333333333331</v>
      </c>
      <c r="BI186" s="2">
        <f t="shared" si="95"/>
        <v>0.5</v>
      </c>
      <c r="BJ186" s="2">
        <v>0</v>
      </c>
      <c r="BK186" s="2">
        <v>1</v>
      </c>
      <c r="BL186" s="2">
        <v>1</v>
      </c>
      <c r="BM186" s="2">
        <v>0</v>
      </c>
      <c r="BN186" s="2">
        <v>0</v>
      </c>
      <c r="BO186" s="2">
        <v>1</v>
      </c>
      <c r="BP186" s="2">
        <f t="shared" si="96"/>
        <v>0.16666666666666666</v>
      </c>
      <c r="BQ186" s="2">
        <v>0</v>
      </c>
      <c r="BR186" s="2">
        <v>0</v>
      </c>
      <c r="BS186" s="2">
        <v>0</v>
      </c>
      <c r="BT186" s="2">
        <v>1</v>
      </c>
      <c r="BU186" s="2">
        <v>0</v>
      </c>
      <c r="BV186" s="2">
        <v>0</v>
      </c>
      <c r="BW186" s="2">
        <f t="shared" si="97"/>
        <v>0.625</v>
      </c>
      <c r="BX186" s="2">
        <f t="shared" si="98"/>
        <v>1</v>
      </c>
      <c r="BY186" s="2">
        <v>1</v>
      </c>
      <c r="BZ186" s="2">
        <v>1</v>
      </c>
      <c r="CA186" s="2">
        <v>1</v>
      </c>
      <c r="CB186" s="2">
        <v>1</v>
      </c>
      <c r="CC186" s="2">
        <f t="shared" si="99"/>
        <v>0.25</v>
      </c>
      <c r="CD186" s="2">
        <f t="shared" si="100"/>
        <v>0</v>
      </c>
      <c r="CE186" s="2">
        <v>0</v>
      </c>
      <c r="CF186" s="2">
        <v>0</v>
      </c>
      <c r="CG186" s="2">
        <f t="shared" si="101"/>
        <v>0</v>
      </c>
      <c r="CH186" s="2">
        <v>0</v>
      </c>
      <c r="CI186" s="2">
        <v>0</v>
      </c>
      <c r="CJ186" s="2">
        <v>0</v>
      </c>
      <c r="CK186" s="2">
        <v>1</v>
      </c>
    </row>
    <row r="187" spans="1:89" x14ac:dyDescent="0.2">
      <c r="A187" s="1">
        <v>70</v>
      </c>
      <c r="B187" s="1" t="s">
        <v>294</v>
      </c>
      <c r="C187" s="1" t="s">
        <v>260</v>
      </c>
      <c r="D187" s="1" t="s">
        <v>251</v>
      </c>
      <c r="E187" s="1" t="s">
        <v>190</v>
      </c>
      <c r="F187" s="1" t="s">
        <v>190</v>
      </c>
      <c r="G187" s="2">
        <f t="shared" si="69"/>
        <v>0.2924107142857143</v>
      </c>
      <c r="H187" s="2">
        <f t="shared" si="70"/>
        <v>0.32440476190476192</v>
      </c>
      <c r="I187" s="2">
        <f t="shared" si="71"/>
        <v>0.26041666666666663</v>
      </c>
      <c r="J187" s="2">
        <f t="shared" si="72"/>
        <v>0.69047619047619047</v>
      </c>
      <c r="K187" s="2">
        <f t="shared" si="73"/>
        <v>0.7142857142857143</v>
      </c>
      <c r="L187" s="2">
        <f t="shared" si="74"/>
        <v>0.7142857142857143</v>
      </c>
      <c r="M187" s="2">
        <v>1</v>
      </c>
      <c r="N187" s="2">
        <v>1</v>
      </c>
      <c r="O187" s="2">
        <f t="shared" si="75"/>
        <v>0</v>
      </c>
      <c r="P187" s="2">
        <v>0</v>
      </c>
      <c r="Q187" s="2">
        <v>0</v>
      </c>
      <c r="R187" s="2">
        <f t="shared" si="76"/>
        <v>0</v>
      </c>
      <c r="S187" s="2">
        <v>0</v>
      </c>
      <c r="T187" s="2">
        <v>0</v>
      </c>
      <c r="U187" s="2">
        <v>1</v>
      </c>
      <c r="V187" s="2">
        <v>1</v>
      </c>
      <c r="W187" s="2">
        <v>1</v>
      </c>
      <c r="X187" s="2">
        <f t="shared" si="77"/>
        <v>0.66666666666666663</v>
      </c>
      <c r="Y187" s="2">
        <f t="shared" si="78"/>
        <v>0.66666666666666663</v>
      </c>
      <c r="Z187" s="2">
        <f t="shared" si="79"/>
        <v>1</v>
      </c>
      <c r="AA187" s="2">
        <v>0.25</v>
      </c>
      <c r="AB187" s="2">
        <v>0.75</v>
      </c>
      <c r="AC187" s="2">
        <f t="shared" si="80"/>
        <v>0</v>
      </c>
      <c r="AD187" s="2">
        <v>0</v>
      </c>
      <c r="AE187" s="2">
        <v>0</v>
      </c>
      <c r="AF187" s="2">
        <f t="shared" si="81"/>
        <v>1</v>
      </c>
      <c r="AG187" s="2">
        <v>0.5</v>
      </c>
      <c r="AH187" s="2">
        <v>0.5</v>
      </c>
      <c r="AI187" s="2">
        <f t="shared" si="82"/>
        <v>0.125</v>
      </c>
      <c r="AJ187" s="2">
        <f t="shared" si="83"/>
        <v>0.25</v>
      </c>
      <c r="AK187" s="2">
        <f t="shared" si="84"/>
        <v>0.25</v>
      </c>
      <c r="AL187" s="2">
        <f t="shared" si="85"/>
        <v>0.5</v>
      </c>
      <c r="AM187" s="2">
        <v>0.5</v>
      </c>
      <c r="AN187" s="2">
        <v>0</v>
      </c>
      <c r="AO187" s="2">
        <v>0</v>
      </c>
      <c r="AP187" s="2">
        <f t="shared" si="86"/>
        <v>0</v>
      </c>
      <c r="AQ187" s="2">
        <f t="shared" si="87"/>
        <v>0</v>
      </c>
      <c r="AR187" s="2">
        <v>0</v>
      </c>
      <c r="AS187" s="2">
        <v>0</v>
      </c>
      <c r="AT187" s="2">
        <v>0</v>
      </c>
      <c r="AU187" s="2">
        <v>0</v>
      </c>
      <c r="AV187" s="2">
        <f t="shared" si="88"/>
        <v>0</v>
      </c>
      <c r="AW187" s="2">
        <f t="shared" si="89"/>
        <v>0</v>
      </c>
      <c r="AX187" s="2">
        <f t="shared" si="90"/>
        <v>0</v>
      </c>
      <c r="AY187" s="2">
        <v>0</v>
      </c>
      <c r="AZ187" s="2">
        <v>0</v>
      </c>
      <c r="BA187" s="2">
        <v>0</v>
      </c>
      <c r="BB187" s="2">
        <f t="shared" si="91"/>
        <v>0</v>
      </c>
      <c r="BC187" s="2">
        <f t="shared" si="92"/>
        <v>0</v>
      </c>
      <c r="BD187" s="2">
        <v>0</v>
      </c>
      <c r="BE187" s="2">
        <v>0</v>
      </c>
      <c r="BF187" s="2">
        <v>0</v>
      </c>
      <c r="BG187" s="2">
        <f t="shared" si="93"/>
        <v>0.35416666666666663</v>
      </c>
      <c r="BH187" s="2">
        <f t="shared" si="94"/>
        <v>0.33333333333333331</v>
      </c>
      <c r="BI187" s="2">
        <f t="shared" si="95"/>
        <v>0.5</v>
      </c>
      <c r="BJ187" s="2">
        <v>0</v>
      </c>
      <c r="BK187" s="2">
        <v>1</v>
      </c>
      <c r="BL187" s="2">
        <v>1</v>
      </c>
      <c r="BM187" s="2">
        <v>0</v>
      </c>
      <c r="BN187" s="2">
        <v>0</v>
      </c>
      <c r="BO187" s="2">
        <v>1</v>
      </c>
      <c r="BP187" s="2">
        <f t="shared" si="96"/>
        <v>0.16666666666666666</v>
      </c>
      <c r="BQ187" s="2">
        <v>0</v>
      </c>
      <c r="BR187" s="2">
        <v>0</v>
      </c>
      <c r="BS187" s="2">
        <v>1</v>
      </c>
      <c r="BT187" s="2">
        <v>0</v>
      </c>
      <c r="BU187" s="2">
        <v>0</v>
      </c>
      <c r="BV187" s="2">
        <v>0</v>
      </c>
      <c r="BW187" s="2">
        <f t="shared" si="97"/>
        <v>0.375</v>
      </c>
      <c r="BX187" s="2">
        <f t="shared" si="98"/>
        <v>0.75</v>
      </c>
      <c r="BY187" s="2">
        <v>1</v>
      </c>
      <c r="BZ187" s="2">
        <v>1</v>
      </c>
      <c r="CA187" s="2">
        <v>0</v>
      </c>
      <c r="CB187" s="2">
        <v>1</v>
      </c>
      <c r="CC187" s="2">
        <f t="shared" si="99"/>
        <v>0</v>
      </c>
      <c r="CD187" s="2">
        <f t="shared" si="100"/>
        <v>0</v>
      </c>
      <c r="CE187" s="2">
        <v>0</v>
      </c>
      <c r="CF187" s="2">
        <v>0</v>
      </c>
      <c r="CG187" s="2">
        <f t="shared" si="101"/>
        <v>0</v>
      </c>
      <c r="CH187" s="2">
        <v>0</v>
      </c>
      <c r="CI187" s="2">
        <v>0</v>
      </c>
      <c r="CJ187" s="2">
        <v>0</v>
      </c>
      <c r="CK187" s="2">
        <v>0</v>
      </c>
    </row>
    <row r="188" spans="1:89" x14ac:dyDescent="0.2">
      <c r="A188" s="1">
        <v>92</v>
      </c>
      <c r="B188" s="1" t="s">
        <v>319</v>
      </c>
      <c r="C188" s="1" t="s">
        <v>305</v>
      </c>
      <c r="D188" s="1" t="s">
        <v>221</v>
      </c>
      <c r="E188" s="1" t="s">
        <v>190</v>
      </c>
      <c r="F188" s="1" t="s">
        <v>320</v>
      </c>
      <c r="G188" s="2">
        <f t="shared" si="69"/>
        <v>0.29092261904761901</v>
      </c>
      <c r="H188" s="2">
        <f t="shared" si="70"/>
        <v>0.15476190476190477</v>
      </c>
      <c r="I188" s="2">
        <f t="shared" si="71"/>
        <v>0.42708333333333331</v>
      </c>
      <c r="J188" s="2">
        <f t="shared" si="72"/>
        <v>0.26785714285714285</v>
      </c>
      <c r="K188" s="2">
        <f t="shared" si="73"/>
        <v>0.2857142857142857</v>
      </c>
      <c r="L188" s="2">
        <f t="shared" si="74"/>
        <v>0.2857142857142857</v>
      </c>
      <c r="M188" s="2">
        <v>1</v>
      </c>
      <c r="N188" s="2">
        <v>1</v>
      </c>
      <c r="O188" s="2">
        <f t="shared" si="75"/>
        <v>0</v>
      </c>
      <c r="P188" s="2">
        <v>0</v>
      </c>
      <c r="Q188" s="2">
        <v>0</v>
      </c>
      <c r="R188" s="2">
        <f t="shared" si="76"/>
        <v>0</v>
      </c>
      <c r="S188" s="2">
        <v>0</v>
      </c>
      <c r="T188" s="2">
        <v>0</v>
      </c>
      <c r="U188" s="2">
        <v>0</v>
      </c>
      <c r="V188" s="2">
        <v>0</v>
      </c>
      <c r="W188" s="2">
        <v>0</v>
      </c>
      <c r="X188" s="2">
        <f t="shared" si="77"/>
        <v>0.25</v>
      </c>
      <c r="Y188" s="2">
        <f t="shared" si="78"/>
        <v>0.25</v>
      </c>
      <c r="Z188" s="2">
        <f t="shared" si="79"/>
        <v>0.75</v>
      </c>
      <c r="AA188" s="2">
        <v>0.25</v>
      </c>
      <c r="AB188" s="2">
        <v>0.5</v>
      </c>
      <c r="AC188" s="2">
        <f t="shared" si="80"/>
        <v>0</v>
      </c>
      <c r="AD188" s="2">
        <v>0</v>
      </c>
      <c r="AE188" s="2">
        <v>0</v>
      </c>
      <c r="AF188" s="2">
        <f t="shared" si="81"/>
        <v>0</v>
      </c>
      <c r="AG188" s="2">
        <v>0</v>
      </c>
      <c r="AH188" s="2">
        <v>0</v>
      </c>
      <c r="AI188" s="2">
        <f t="shared" si="82"/>
        <v>0.375</v>
      </c>
      <c r="AJ188" s="2">
        <f t="shared" si="83"/>
        <v>0</v>
      </c>
      <c r="AK188" s="2">
        <f t="shared" si="84"/>
        <v>0</v>
      </c>
      <c r="AL188" s="2">
        <f t="shared" si="85"/>
        <v>0</v>
      </c>
      <c r="AM188" s="2">
        <v>0</v>
      </c>
      <c r="AN188" s="2">
        <v>0</v>
      </c>
      <c r="AO188" s="2">
        <v>0</v>
      </c>
      <c r="AP188" s="2">
        <f t="shared" si="86"/>
        <v>0.75</v>
      </c>
      <c r="AQ188" s="2">
        <f t="shared" si="87"/>
        <v>0.75</v>
      </c>
      <c r="AR188" s="2">
        <v>1</v>
      </c>
      <c r="AS188" s="2">
        <v>1</v>
      </c>
      <c r="AT188" s="2">
        <v>1</v>
      </c>
      <c r="AU188" s="2">
        <v>0</v>
      </c>
      <c r="AV188" s="2">
        <f t="shared" si="88"/>
        <v>0.16666666666666666</v>
      </c>
      <c r="AW188" s="2">
        <f t="shared" si="89"/>
        <v>0</v>
      </c>
      <c r="AX188" s="2">
        <f t="shared" si="90"/>
        <v>0</v>
      </c>
      <c r="AY188" s="2">
        <v>0</v>
      </c>
      <c r="AZ188" s="2">
        <v>0</v>
      </c>
      <c r="BA188" s="2">
        <v>0</v>
      </c>
      <c r="BB188" s="2">
        <f t="shared" si="91"/>
        <v>0.33333333333333331</v>
      </c>
      <c r="BC188" s="2">
        <f t="shared" si="92"/>
        <v>0.33333333333333331</v>
      </c>
      <c r="BD188" s="2">
        <v>1</v>
      </c>
      <c r="BE188" s="2">
        <v>0</v>
      </c>
      <c r="BF188" s="2">
        <v>0</v>
      </c>
      <c r="BG188" s="2">
        <f t="shared" si="93"/>
        <v>0.35416666666666663</v>
      </c>
      <c r="BH188" s="2">
        <f t="shared" si="94"/>
        <v>0.33333333333333331</v>
      </c>
      <c r="BI188" s="2">
        <f t="shared" si="95"/>
        <v>0</v>
      </c>
      <c r="BJ188" s="2">
        <v>0</v>
      </c>
      <c r="BK188" s="2">
        <v>0</v>
      </c>
      <c r="BL188" s="2">
        <v>0</v>
      </c>
      <c r="BM188" s="2">
        <v>0</v>
      </c>
      <c r="BN188" s="2">
        <v>0</v>
      </c>
      <c r="BO188" s="2">
        <v>0</v>
      </c>
      <c r="BP188" s="2">
        <f t="shared" si="96"/>
        <v>0.66666666666666663</v>
      </c>
      <c r="BQ188" s="2">
        <v>1</v>
      </c>
      <c r="BR188" s="2">
        <v>1</v>
      </c>
      <c r="BS188" s="2">
        <v>1</v>
      </c>
      <c r="BT188" s="2">
        <v>1</v>
      </c>
      <c r="BU188" s="2">
        <v>0</v>
      </c>
      <c r="BV188" s="2">
        <v>0</v>
      </c>
      <c r="BW188" s="2">
        <f t="shared" si="97"/>
        <v>0.375</v>
      </c>
      <c r="BX188" s="2">
        <f t="shared" si="98"/>
        <v>0.5</v>
      </c>
      <c r="BY188" s="2">
        <v>1</v>
      </c>
      <c r="BZ188" s="2">
        <v>1</v>
      </c>
      <c r="CA188" s="2">
        <v>0</v>
      </c>
      <c r="CB188" s="2">
        <v>0</v>
      </c>
      <c r="CC188" s="2">
        <f t="shared" si="99"/>
        <v>0.25</v>
      </c>
      <c r="CD188" s="2">
        <f t="shared" si="100"/>
        <v>0</v>
      </c>
      <c r="CE188" s="2">
        <v>0</v>
      </c>
      <c r="CF188" s="2">
        <v>0</v>
      </c>
      <c r="CG188" s="2">
        <f t="shared" si="101"/>
        <v>0</v>
      </c>
      <c r="CH188" s="2">
        <v>0</v>
      </c>
      <c r="CI188" s="2">
        <v>0</v>
      </c>
      <c r="CJ188" s="2">
        <v>0</v>
      </c>
      <c r="CK188" s="2">
        <v>1</v>
      </c>
    </row>
    <row r="189" spans="1:89" x14ac:dyDescent="0.2">
      <c r="A189" s="1">
        <v>56</v>
      </c>
      <c r="B189" s="1" t="s">
        <v>281</v>
      </c>
      <c r="C189" s="1" t="s">
        <v>260</v>
      </c>
      <c r="D189" s="1" t="s">
        <v>227</v>
      </c>
      <c r="E189" s="1" t="s">
        <v>190</v>
      </c>
      <c r="F189" s="1" t="s">
        <v>190</v>
      </c>
      <c r="G189" s="2">
        <f t="shared" si="69"/>
        <v>0.28794642857142855</v>
      </c>
      <c r="H189" s="2">
        <f t="shared" si="70"/>
        <v>0.19047619047619049</v>
      </c>
      <c r="I189" s="2">
        <f t="shared" si="71"/>
        <v>0.38541666666666669</v>
      </c>
      <c r="J189" s="2">
        <f t="shared" si="72"/>
        <v>0.50595238095238093</v>
      </c>
      <c r="K189" s="2">
        <f t="shared" si="73"/>
        <v>0.42857142857142855</v>
      </c>
      <c r="L189" s="2">
        <f t="shared" si="74"/>
        <v>0.42857142857142855</v>
      </c>
      <c r="M189" s="2">
        <v>1</v>
      </c>
      <c r="N189" s="2">
        <v>1</v>
      </c>
      <c r="O189" s="2">
        <f t="shared" si="75"/>
        <v>0</v>
      </c>
      <c r="P189" s="2">
        <v>0</v>
      </c>
      <c r="Q189" s="2">
        <v>0</v>
      </c>
      <c r="R189" s="2">
        <f t="shared" si="76"/>
        <v>0</v>
      </c>
      <c r="S189" s="2">
        <v>0</v>
      </c>
      <c r="T189" s="2">
        <v>0</v>
      </c>
      <c r="U189" s="2">
        <v>0</v>
      </c>
      <c r="V189" s="2">
        <v>0</v>
      </c>
      <c r="W189" s="2">
        <v>1</v>
      </c>
      <c r="X189" s="2">
        <f t="shared" si="77"/>
        <v>0.58333333333333337</v>
      </c>
      <c r="Y189" s="2">
        <f t="shared" si="78"/>
        <v>0.58333333333333337</v>
      </c>
      <c r="Z189" s="2">
        <f t="shared" si="79"/>
        <v>0.75</v>
      </c>
      <c r="AA189" s="2">
        <v>0.25</v>
      </c>
      <c r="AB189" s="2">
        <v>0.5</v>
      </c>
      <c r="AC189" s="2">
        <f t="shared" si="80"/>
        <v>1</v>
      </c>
      <c r="AD189" s="2">
        <v>0.5</v>
      </c>
      <c r="AE189" s="2">
        <v>0.5</v>
      </c>
      <c r="AF189" s="2">
        <f t="shared" si="81"/>
        <v>0</v>
      </c>
      <c r="AG189" s="2">
        <v>0</v>
      </c>
      <c r="AH189" s="2">
        <v>0</v>
      </c>
      <c r="AI189" s="2">
        <f t="shared" si="82"/>
        <v>0.125</v>
      </c>
      <c r="AJ189" s="2">
        <f t="shared" si="83"/>
        <v>0.25</v>
      </c>
      <c r="AK189" s="2">
        <f t="shared" si="84"/>
        <v>0.25</v>
      </c>
      <c r="AL189" s="2">
        <f t="shared" si="85"/>
        <v>0.5</v>
      </c>
      <c r="AM189" s="2">
        <v>0.5</v>
      </c>
      <c r="AN189" s="2">
        <v>0</v>
      </c>
      <c r="AO189" s="2">
        <v>0</v>
      </c>
      <c r="AP189" s="2">
        <f t="shared" si="86"/>
        <v>0</v>
      </c>
      <c r="AQ189" s="2">
        <f t="shared" si="87"/>
        <v>0</v>
      </c>
      <c r="AR189" s="2">
        <v>0</v>
      </c>
      <c r="AS189" s="2">
        <v>0</v>
      </c>
      <c r="AT189" s="2">
        <v>0</v>
      </c>
      <c r="AU189" s="2">
        <v>0</v>
      </c>
      <c r="AV189" s="2">
        <f t="shared" si="88"/>
        <v>0.16666666666666666</v>
      </c>
      <c r="AW189" s="2">
        <f t="shared" si="89"/>
        <v>0</v>
      </c>
      <c r="AX189" s="2">
        <f t="shared" si="90"/>
        <v>0</v>
      </c>
      <c r="AY189" s="2">
        <v>0</v>
      </c>
      <c r="AZ189" s="2">
        <v>0</v>
      </c>
      <c r="BA189" s="2">
        <v>0</v>
      </c>
      <c r="BB189" s="2">
        <f t="shared" si="91"/>
        <v>0.33333333333333331</v>
      </c>
      <c r="BC189" s="2">
        <f t="shared" si="92"/>
        <v>0.33333333333333331</v>
      </c>
      <c r="BD189" s="2">
        <v>0</v>
      </c>
      <c r="BE189" s="2">
        <v>0</v>
      </c>
      <c r="BF189" s="2">
        <v>1</v>
      </c>
      <c r="BG189" s="2">
        <f t="shared" si="93"/>
        <v>0.35416666666666669</v>
      </c>
      <c r="BH189" s="2">
        <f t="shared" si="94"/>
        <v>8.3333333333333329E-2</v>
      </c>
      <c r="BI189" s="2">
        <f t="shared" si="95"/>
        <v>0.16666666666666666</v>
      </c>
      <c r="BJ189" s="2">
        <v>0</v>
      </c>
      <c r="BK189" s="2">
        <v>0</v>
      </c>
      <c r="BL189" s="2">
        <v>0</v>
      </c>
      <c r="BM189" s="2">
        <v>0</v>
      </c>
      <c r="BN189" s="2">
        <v>0</v>
      </c>
      <c r="BO189" s="2">
        <v>1</v>
      </c>
      <c r="BP189" s="2">
        <f t="shared" si="96"/>
        <v>0</v>
      </c>
      <c r="BQ189" s="2">
        <v>0</v>
      </c>
      <c r="BR189" s="2">
        <v>0</v>
      </c>
      <c r="BS189" s="2">
        <v>0</v>
      </c>
      <c r="BT189" s="2">
        <v>0</v>
      </c>
      <c r="BU189" s="2">
        <v>0</v>
      </c>
      <c r="BV189" s="2">
        <v>0</v>
      </c>
      <c r="BW189" s="2">
        <f t="shared" si="97"/>
        <v>0.625</v>
      </c>
      <c r="BX189" s="2">
        <f t="shared" si="98"/>
        <v>1</v>
      </c>
      <c r="BY189" s="2">
        <v>1</v>
      </c>
      <c r="BZ189" s="2">
        <v>1</v>
      </c>
      <c r="CA189" s="2">
        <v>1</v>
      </c>
      <c r="CB189" s="2">
        <v>1</v>
      </c>
      <c r="CC189" s="2">
        <f t="shared" si="99"/>
        <v>0.25</v>
      </c>
      <c r="CD189" s="2">
        <f t="shared" si="100"/>
        <v>0</v>
      </c>
      <c r="CE189" s="2">
        <v>0</v>
      </c>
      <c r="CF189" s="2">
        <v>0</v>
      </c>
      <c r="CG189" s="2">
        <f t="shared" si="101"/>
        <v>0</v>
      </c>
      <c r="CH189" s="2">
        <v>0</v>
      </c>
      <c r="CI189" s="2">
        <v>0</v>
      </c>
      <c r="CJ189" s="2">
        <v>0</v>
      </c>
      <c r="CK189" s="2">
        <v>1</v>
      </c>
    </row>
    <row r="190" spans="1:89" x14ac:dyDescent="0.2">
      <c r="A190" s="1">
        <v>170</v>
      </c>
      <c r="B190" s="1" t="s">
        <v>388</v>
      </c>
      <c r="C190" s="1" t="s">
        <v>387</v>
      </c>
      <c r="D190" s="1" t="s">
        <v>223</v>
      </c>
      <c r="E190" s="1" t="s">
        <v>297</v>
      </c>
      <c r="F190" s="1" t="s">
        <v>297</v>
      </c>
      <c r="G190" s="2">
        <f t="shared" si="69"/>
        <v>0.2857142857142857</v>
      </c>
      <c r="H190" s="2">
        <f t="shared" si="70"/>
        <v>0.13392857142857142</v>
      </c>
      <c r="I190" s="2">
        <f t="shared" si="71"/>
        <v>0.4375</v>
      </c>
      <c r="J190" s="2">
        <f t="shared" si="72"/>
        <v>0.64285714285714279</v>
      </c>
      <c r="K190" s="2">
        <f t="shared" si="73"/>
        <v>0.2857142857142857</v>
      </c>
      <c r="L190" s="2">
        <f t="shared" si="74"/>
        <v>0.2857142857142857</v>
      </c>
      <c r="M190" s="2">
        <v>1</v>
      </c>
      <c r="N190" s="2">
        <v>0</v>
      </c>
      <c r="O190" s="2">
        <f t="shared" si="75"/>
        <v>1</v>
      </c>
      <c r="P190" s="2">
        <v>0.25</v>
      </c>
      <c r="Q190" s="2">
        <v>0.75</v>
      </c>
      <c r="R190" s="2">
        <f t="shared" si="76"/>
        <v>0</v>
      </c>
      <c r="S190" s="2">
        <v>0</v>
      </c>
      <c r="T190" s="2">
        <v>0</v>
      </c>
      <c r="U190" s="2">
        <v>0</v>
      </c>
      <c r="V190" s="2">
        <v>0</v>
      </c>
      <c r="W190" s="2">
        <v>0</v>
      </c>
      <c r="X190" s="2">
        <f t="shared" si="77"/>
        <v>1</v>
      </c>
      <c r="Y190" s="2">
        <f t="shared" si="78"/>
        <v>1</v>
      </c>
      <c r="Z190" s="2">
        <f t="shared" si="79"/>
        <v>1</v>
      </c>
      <c r="AA190" s="2">
        <v>0.25</v>
      </c>
      <c r="AB190" s="2">
        <v>0.75</v>
      </c>
      <c r="AC190" s="2">
        <f t="shared" si="80"/>
        <v>1</v>
      </c>
      <c r="AD190" s="2">
        <v>0.5</v>
      </c>
      <c r="AE190" s="2">
        <v>0.5</v>
      </c>
      <c r="AF190" s="2">
        <f t="shared" si="81"/>
        <v>1</v>
      </c>
      <c r="AG190" s="2">
        <v>0.5</v>
      </c>
      <c r="AH190" s="2">
        <v>0.5</v>
      </c>
      <c r="AI190" s="2">
        <f t="shared" si="82"/>
        <v>0.25</v>
      </c>
      <c r="AJ190" s="2">
        <f t="shared" si="83"/>
        <v>0</v>
      </c>
      <c r="AK190" s="2">
        <f t="shared" si="84"/>
        <v>0</v>
      </c>
      <c r="AL190" s="2">
        <f t="shared" si="85"/>
        <v>0</v>
      </c>
      <c r="AM190" s="2">
        <v>0</v>
      </c>
      <c r="AN190" s="2">
        <v>0</v>
      </c>
      <c r="AO190" s="2">
        <v>0</v>
      </c>
      <c r="AP190" s="2">
        <f t="shared" si="86"/>
        <v>0.5</v>
      </c>
      <c r="AQ190" s="2">
        <f t="shared" si="87"/>
        <v>0.5</v>
      </c>
      <c r="AR190" s="2">
        <v>1</v>
      </c>
      <c r="AS190" s="2">
        <v>0</v>
      </c>
      <c r="AT190" s="2">
        <v>1</v>
      </c>
      <c r="AU190" s="2">
        <v>0</v>
      </c>
      <c r="AV190" s="2">
        <f t="shared" si="88"/>
        <v>0</v>
      </c>
      <c r="AW190" s="2">
        <f t="shared" si="89"/>
        <v>0</v>
      </c>
      <c r="AX190" s="2">
        <f t="shared" si="90"/>
        <v>0</v>
      </c>
      <c r="AY190" s="2">
        <v>0</v>
      </c>
      <c r="AZ190" s="2">
        <v>0</v>
      </c>
      <c r="BA190" s="2">
        <v>0</v>
      </c>
      <c r="BB190" s="2">
        <f t="shared" si="91"/>
        <v>0</v>
      </c>
      <c r="BC190" s="2">
        <f t="shared" si="92"/>
        <v>0</v>
      </c>
      <c r="BD190" s="2">
        <v>0</v>
      </c>
      <c r="BE190" s="2">
        <v>0</v>
      </c>
      <c r="BF190" s="2">
        <v>0</v>
      </c>
      <c r="BG190" s="2">
        <f t="shared" si="93"/>
        <v>0.25</v>
      </c>
      <c r="BH190" s="2">
        <f t="shared" si="94"/>
        <v>0.25</v>
      </c>
      <c r="BI190" s="2">
        <f t="shared" si="95"/>
        <v>0.16666666666666666</v>
      </c>
      <c r="BJ190" s="2">
        <v>0</v>
      </c>
      <c r="BK190" s="2">
        <v>0</v>
      </c>
      <c r="BL190" s="2">
        <v>1</v>
      </c>
      <c r="BM190" s="2">
        <v>0</v>
      </c>
      <c r="BN190" s="2">
        <v>0</v>
      </c>
      <c r="BO190" s="2">
        <v>0</v>
      </c>
      <c r="BP190" s="2">
        <f t="shared" si="96"/>
        <v>0.33333333333333331</v>
      </c>
      <c r="BQ190" s="2">
        <v>1</v>
      </c>
      <c r="BR190" s="2">
        <v>0</v>
      </c>
      <c r="BS190" s="2">
        <v>1</v>
      </c>
      <c r="BT190" s="2">
        <v>0</v>
      </c>
      <c r="BU190" s="2">
        <v>0</v>
      </c>
      <c r="BV190" s="2">
        <v>0</v>
      </c>
      <c r="BW190" s="2">
        <f t="shared" si="97"/>
        <v>0.25</v>
      </c>
      <c r="BX190" s="2">
        <f t="shared" si="98"/>
        <v>0.5</v>
      </c>
      <c r="BY190" s="2">
        <v>1</v>
      </c>
      <c r="BZ190" s="2">
        <v>1</v>
      </c>
      <c r="CA190" s="2">
        <v>0</v>
      </c>
      <c r="CB190" s="2">
        <v>0</v>
      </c>
      <c r="CC190" s="2">
        <f t="shared" si="99"/>
        <v>0</v>
      </c>
      <c r="CD190" s="2">
        <f t="shared" si="100"/>
        <v>0</v>
      </c>
      <c r="CE190" s="2">
        <v>0</v>
      </c>
      <c r="CF190" s="2">
        <v>0</v>
      </c>
      <c r="CG190" s="2">
        <f t="shared" si="101"/>
        <v>0</v>
      </c>
      <c r="CH190" s="2">
        <v>0</v>
      </c>
      <c r="CI190" s="2">
        <v>0</v>
      </c>
      <c r="CJ190" s="2">
        <v>0</v>
      </c>
      <c r="CK190" s="2">
        <v>0</v>
      </c>
    </row>
    <row r="191" spans="1:89" x14ac:dyDescent="0.2">
      <c r="A191" s="1">
        <v>190</v>
      </c>
      <c r="B191" s="1" t="s">
        <v>405</v>
      </c>
      <c r="C191" s="1" t="s">
        <v>404</v>
      </c>
      <c r="D191" s="1" t="s">
        <v>221</v>
      </c>
      <c r="E191" s="1" t="s">
        <v>297</v>
      </c>
      <c r="F191" s="1" t="s">
        <v>297</v>
      </c>
      <c r="G191" s="2">
        <f t="shared" si="69"/>
        <v>0.28422619047619047</v>
      </c>
      <c r="H191" s="2">
        <f t="shared" si="70"/>
        <v>0.21428571428571427</v>
      </c>
      <c r="I191" s="2">
        <f t="shared" si="71"/>
        <v>0.35416666666666663</v>
      </c>
      <c r="J191" s="2">
        <f t="shared" si="72"/>
        <v>0.76190476190476186</v>
      </c>
      <c r="K191" s="2">
        <f t="shared" si="73"/>
        <v>0.8571428571428571</v>
      </c>
      <c r="L191" s="2">
        <f t="shared" si="74"/>
        <v>0.8571428571428571</v>
      </c>
      <c r="M191" s="2">
        <v>1</v>
      </c>
      <c r="N191" s="2">
        <v>1</v>
      </c>
      <c r="O191" s="2">
        <f t="shared" si="75"/>
        <v>1</v>
      </c>
      <c r="P191" s="2">
        <v>0.25</v>
      </c>
      <c r="Q191" s="2">
        <v>0.75</v>
      </c>
      <c r="R191" s="2">
        <f t="shared" si="76"/>
        <v>0</v>
      </c>
      <c r="S191" s="2">
        <v>0</v>
      </c>
      <c r="T191" s="2">
        <v>0</v>
      </c>
      <c r="U191" s="2">
        <v>1</v>
      </c>
      <c r="V191" s="2">
        <v>1</v>
      </c>
      <c r="W191" s="2">
        <v>1</v>
      </c>
      <c r="X191" s="2">
        <f t="shared" si="77"/>
        <v>0.66666666666666663</v>
      </c>
      <c r="Y191" s="2">
        <f t="shared" si="78"/>
        <v>0.66666666666666663</v>
      </c>
      <c r="Z191" s="2">
        <f t="shared" si="79"/>
        <v>1</v>
      </c>
      <c r="AA191" s="2">
        <v>0.25</v>
      </c>
      <c r="AB191" s="2">
        <v>0.75</v>
      </c>
      <c r="AC191" s="2">
        <f t="shared" si="80"/>
        <v>0</v>
      </c>
      <c r="AD191" s="2">
        <v>0</v>
      </c>
      <c r="AE191" s="2">
        <v>0</v>
      </c>
      <c r="AF191" s="2">
        <f t="shared" si="81"/>
        <v>1</v>
      </c>
      <c r="AG191" s="2">
        <v>0.5</v>
      </c>
      <c r="AH191" s="2">
        <v>0.5</v>
      </c>
      <c r="AI191" s="2">
        <f t="shared" si="82"/>
        <v>0.125</v>
      </c>
      <c r="AJ191" s="2">
        <f t="shared" si="83"/>
        <v>0</v>
      </c>
      <c r="AK191" s="2">
        <f t="shared" si="84"/>
        <v>0</v>
      </c>
      <c r="AL191" s="2">
        <f t="shared" si="85"/>
        <v>0</v>
      </c>
      <c r="AM191" s="2">
        <v>0</v>
      </c>
      <c r="AN191" s="2">
        <v>0</v>
      </c>
      <c r="AO191" s="2">
        <v>0</v>
      </c>
      <c r="AP191" s="2">
        <f t="shared" si="86"/>
        <v>0.25</v>
      </c>
      <c r="AQ191" s="2">
        <f t="shared" si="87"/>
        <v>0.25</v>
      </c>
      <c r="AR191" s="2">
        <v>1</v>
      </c>
      <c r="AS191" s="2">
        <v>0</v>
      </c>
      <c r="AT191" s="2">
        <v>0</v>
      </c>
      <c r="AU191" s="2">
        <v>0</v>
      </c>
      <c r="AV191" s="2">
        <f t="shared" si="88"/>
        <v>0</v>
      </c>
      <c r="AW191" s="2">
        <f t="shared" si="89"/>
        <v>0</v>
      </c>
      <c r="AX191" s="2">
        <f t="shared" si="90"/>
        <v>0</v>
      </c>
      <c r="AY191" s="2">
        <v>0</v>
      </c>
      <c r="AZ191" s="2">
        <v>0</v>
      </c>
      <c r="BA191" s="2">
        <v>0</v>
      </c>
      <c r="BB191" s="2">
        <f t="shared" si="91"/>
        <v>0</v>
      </c>
      <c r="BC191" s="2">
        <f t="shared" si="92"/>
        <v>0</v>
      </c>
      <c r="BD191" s="2">
        <v>0</v>
      </c>
      <c r="BE191" s="2">
        <v>0</v>
      </c>
      <c r="BF191" s="2">
        <v>0</v>
      </c>
      <c r="BG191" s="2">
        <f t="shared" si="93"/>
        <v>0.25</v>
      </c>
      <c r="BH191" s="2">
        <f t="shared" si="94"/>
        <v>0</v>
      </c>
      <c r="BI191" s="2">
        <f t="shared" si="95"/>
        <v>0</v>
      </c>
      <c r="BJ191" s="2">
        <v>0</v>
      </c>
      <c r="BK191" s="2">
        <v>0</v>
      </c>
      <c r="BL191" s="2">
        <v>0</v>
      </c>
      <c r="BM191" s="2">
        <v>0</v>
      </c>
      <c r="BN191" s="2">
        <v>0</v>
      </c>
      <c r="BO191" s="2">
        <v>0</v>
      </c>
      <c r="BP191" s="2">
        <f t="shared" si="96"/>
        <v>0</v>
      </c>
      <c r="BQ191" s="2">
        <v>0</v>
      </c>
      <c r="BR191" s="2">
        <v>0</v>
      </c>
      <c r="BS191" s="2">
        <v>0</v>
      </c>
      <c r="BT191" s="2">
        <v>0</v>
      </c>
      <c r="BU191" s="2">
        <v>0</v>
      </c>
      <c r="BV191" s="2">
        <v>0</v>
      </c>
      <c r="BW191" s="2">
        <f t="shared" si="97"/>
        <v>0.5</v>
      </c>
      <c r="BX191" s="2">
        <f t="shared" si="98"/>
        <v>0.5</v>
      </c>
      <c r="BY191" s="2">
        <v>1</v>
      </c>
      <c r="BZ191" s="2">
        <v>1</v>
      </c>
      <c r="CA191" s="2">
        <v>0</v>
      </c>
      <c r="CB191" s="2">
        <v>0</v>
      </c>
      <c r="CC191" s="2">
        <f t="shared" si="99"/>
        <v>0.5</v>
      </c>
      <c r="CD191" s="2">
        <f t="shared" si="100"/>
        <v>0</v>
      </c>
      <c r="CE191" s="2">
        <v>0</v>
      </c>
      <c r="CF191" s="2">
        <v>0</v>
      </c>
      <c r="CG191" s="2">
        <f t="shared" si="101"/>
        <v>0</v>
      </c>
      <c r="CH191" s="2">
        <v>0</v>
      </c>
      <c r="CI191" s="2">
        <v>0</v>
      </c>
      <c r="CJ191" s="2">
        <v>1</v>
      </c>
      <c r="CK191" s="2">
        <v>1</v>
      </c>
    </row>
    <row r="192" spans="1:89" x14ac:dyDescent="0.2">
      <c r="A192" s="1">
        <v>131</v>
      </c>
      <c r="B192" s="1" t="s">
        <v>355</v>
      </c>
      <c r="C192" s="1" t="s">
        <v>349</v>
      </c>
      <c r="D192" s="1" t="s">
        <v>201</v>
      </c>
      <c r="E192" s="1" t="s">
        <v>190</v>
      </c>
      <c r="F192" s="1" t="s">
        <v>190</v>
      </c>
      <c r="G192" s="2">
        <f t="shared" si="69"/>
        <v>0.28273809523809523</v>
      </c>
      <c r="H192" s="2">
        <f t="shared" si="70"/>
        <v>0.19047619047619047</v>
      </c>
      <c r="I192" s="2">
        <f t="shared" si="71"/>
        <v>0.375</v>
      </c>
      <c r="J192" s="2">
        <f t="shared" si="72"/>
        <v>0.38095238095238093</v>
      </c>
      <c r="K192" s="2">
        <f t="shared" si="73"/>
        <v>0.42857142857142855</v>
      </c>
      <c r="L192" s="2">
        <f t="shared" si="74"/>
        <v>0.42857142857142855</v>
      </c>
      <c r="M192" s="2">
        <v>1</v>
      </c>
      <c r="N192" s="2">
        <v>0</v>
      </c>
      <c r="O192" s="2">
        <f t="shared" si="75"/>
        <v>1</v>
      </c>
      <c r="P192" s="2">
        <v>0.25</v>
      </c>
      <c r="Q192" s="2">
        <v>0.75</v>
      </c>
      <c r="R192" s="2">
        <f t="shared" si="76"/>
        <v>0</v>
      </c>
      <c r="S192" s="2">
        <v>0</v>
      </c>
      <c r="T192" s="2">
        <v>0</v>
      </c>
      <c r="U192" s="2">
        <v>0</v>
      </c>
      <c r="V192" s="2">
        <v>0</v>
      </c>
      <c r="W192" s="2">
        <v>1</v>
      </c>
      <c r="X192" s="2">
        <f t="shared" si="77"/>
        <v>0.33333333333333331</v>
      </c>
      <c r="Y192" s="2">
        <f t="shared" si="78"/>
        <v>0.33333333333333331</v>
      </c>
      <c r="Z192" s="2">
        <f t="shared" si="79"/>
        <v>0</v>
      </c>
      <c r="AA192" s="2">
        <v>0</v>
      </c>
      <c r="AB192" s="2">
        <v>0</v>
      </c>
      <c r="AC192" s="2">
        <f t="shared" si="80"/>
        <v>1</v>
      </c>
      <c r="AD192" s="2">
        <v>0.5</v>
      </c>
      <c r="AE192" s="2">
        <v>0.5</v>
      </c>
      <c r="AF192" s="2">
        <f t="shared" si="81"/>
        <v>0</v>
      </c>
      <c r="AG192" s="2">
        <v>0</v>
      </c>
      <c r="AH192" s="2">
        <v>0</v>
      </c>
      <c r="AI192" s="2">
        <f t="shared" si="82"/>
        <v>0</v>
      </c>
      <c r="AJ192" s="2">
        <f t="shared" si="83"/>
        <v>0</v>
      </c>
      <c r="AK192" s="2">
        <f t="shared" si="84"/>
        <v>0</v>
      </c>
      <c r="AL192" s="2">
        <f t="shared" si="85"/>
        <v>0</v>
      </c>
      <c r="AM192" s="2">
        <v>0</v>
      </c>
      <c r="AN192" s="2">
        <v>0</v>
      </c>
      <c r="AO192" s="2">
        <v>0</v>
      </c>
      <c r="AP192" s="2">
        <f t="shared" si="86"/>
        <v>0</v>
      </c>
      <c r="AQ192" s="2">
        <f t="shared" si="87"/>
        <v>0</v>
      </c>
      <c r="AR192" s="2">
        <v>0</v>
      </c>
      <c r="AS192" s="2">
        <v>0</v>
      </c>
      <c r="AT192" s="2">
        <v>0</v>
      </c>
      <c r="AU192" s="2">
        <v>0</v>
      </c>
      <c r="AV192" s="2">
        <f t="shared" si="88"/>
        <v>0.33333333333333331</v>
      </c>
      <c r="AW192" s="2">
        <f t="shared" si="89"/>
        <v>0</v>
      </c>
      <c r="AX192" s="2">
        <f t="shared" si="90"/>
        <v>0</v>
      </c>
      <c r="AY192" s="2">
        <v>0</v>
      </c>
      <c r="AZ192" s="2">
        <v>0</v>
      </c>
      <c r="BA192" s="2">
        <v>0</v>
      </c>
      <c r="BB192" s="2">
        <f t="shared" si="91"/>
        <v>0.66666666666666663</v>
      </c>
      <c r="BC192" s="2">
        <f t="shared" si="92"/>
        <v>0.66666666666666663</v>
      </c>
      <c r="BD192" s="2">
        <v>0</v>
      </c>
      <c r="BE192" s="2">
        <v>1</v>
      </c>
      <c r="BF192" s="2">
        <v>1</v>
      </c>
      <c r="BG192" s="2">
        <f t="shared" si="93"/>
        <v>0.41666666666666663</v>
      </c>
      <c r="BH192" s="2">
        <f t="shared" si="94"/>
        <v>0.33333333333333331</v>
      </c>
      <c r="BI192" s="2">
        <f t="shared" si="95"/>
        <v>0.66666666666666663</v>
      </c>
      <c r="BJ192" s="2">
        <v>1</v>
      </c>
      <c r="BK192" s="2">
        <v>1</v>
      </c>
      <c r="BL192" s="2">
        <v>1</v>
      </c>
      <c r="BM192" s="2">
        <v>0</v>
      </c>
      <c r="BN192" s="2">
        <v>0</v>
      </c>
      <c r="BO192" s="2">
        <v>1</v>
      </c>
      <c r="BP192" s="2">
        <f t="shared" si="96"/>
        <v>0</v>
      </c>
      <c r="BQ192" s="2">
        <v>0</v>
      </c>
      <c r="BR192" s="2">
        <v>0</v>
      </c>
      <c r="BS192" s="2">
        <v>0</v>
      </c>
      <c r="BT192" s="2">
        <v>0</v>
      </c>
      <c r="BU192" s="2">
        <v>0</v>
      </c>
      <c r="BV192" s="2">
        <v>0</v>
      </c>
      <c r="BW192" s="2">
        <f t="shared" si="97"/>
        <v>0.5</v>
      </c>
      <c r="BX192" s="2">
        <f t="shared" si="98"/>
        <v>1</v>
      </c>
      <c r="BY192" s="2">
        <v>1</v>
      </c>
      <c r="BZ192" s="2">
        <v>1</v>
      </c>
      <c r="CA192" s="2">
        <v>1</v>
      </c>
      <c r="CB192" s="2">
        <v>1</v>
      </c>
      <c r="CC192" s="2">
        <f t="shared" si="99"/>
        <v>0</v>
      </c>
      <c r="CD192" s="2">
        <f t="shared" si="100"/>
        <v>0</v>
      </c>
      <c r="CE192" s="2">
        <v>0</v>
      </c>
      <c r="CF192" s="2">
        <v>0</v>
      </c>
      <c r="CG192" s="2">
        <f t="shared" si="101"/>
        <v>0</v>
      </c>
      <c r="CH192" s="2">
        <v>0</v>
      </c>
      <c r="CI192" s="2">
        <v>0</v>
      </c>
      <c r="CJ192" s="2">
        <v>0</v>
      </c>
      <c r="CK192" s="2">
        <v>0</v>
      </c>
    </row>
    <row r="193" spans="1:89" x14ac:dyDescent="0.2">
      <c r="A193" s="1">
        <v>189</v>
      </c>
      <c r="B193" s="1" t="s">
        <v>409</v>
      </c>
      <c r="C193" s="1" t="s">
        <v>404</v>
      </c>
      <c r="D193" s="1" t="s">
        <v>217</v>
      </c>
      <c r="E193" s="1" t="s">
        <v>297</v>
      </c>
      <c r="F193" s="1" t="s">
        <v>297</v>
      </c>
      <c r="G193" s="2">
        <f t="shared" si="69"/>
        <v>0.28273809523809523</v>
      </c>
      <c r="H193" s="2">
        <f t="shared" si="70"/>
        <v>0.19047619047619047</v>
      </c>
      <c r="I193" s="2">
        <f t="shared" si="71"/>
        <v>0.375</v>
      </c>
      <c r="J193" s="2">
        <f t="shared" si="72"/>
        <v>0.54761904761904756</v>
      </c>
      <c r="K193" s="2">
        <f t="shared" si="73"/>
        <v>0.42857142857142855</v>
      </c>
      <c r="L193" s="2">
        <f t="shared" si="74"/>
        <v>0.42857142857142855</v>
      </c>
      <c r="M193" s="2">
        <v>1</v>
      </c>
      <c r="N193" s="2">
        <v>1</v>
      </c>
      <c r="O193" s="2">
        <f t="shared" si="75"/>
        <v>1</v>
      </c>
      <c r="P193" s="2">
        <v>0.25</v>
      </c>
      <c r="Q193" s="2">
        <v>0.75</v>
      </c>
      <c r="R193" s="2">
        <f t="shared" si="76"/>
        <v>0</v>
      </c>
      <c r="S193" s="2">
        <v>0</v>
      </c>
      <c r="T193" s="2">
        <v>0</v>
      </c>
      <c r="U193" s="2">
        <v>0</v>
      </c>
      <c r="V193" s="2">
        <v>0</v>
      </c>
      <c r="W193" s="2">
        <v>0</v>
      </c>
      <c r="X193" s="2">
        <f t="shared" si="77"/>
        <v>0.66666666666666663</v>
      </c>
      <c r="Y193" s="2">
        <f t="shared" si="78"/>
        <v>0.66666666666666663</v>
      </c>
      <c r="Z193" s="2">
        <f t="shared" si="79"/>
        <v>0</v>
      </c>
      <c r="AA193" s="2">
        <v>0</v>
      </c>
      <c r="AB193" s="2">
        <v>0</v>
      </c>
      <c r="AC193" s="2">
        <f t="shared" si="80"/>
        <v>1</v>
      </c>
      <c r="AD193" s="2">
        <v>0.5</v>
      </c>
      <c r="AE193" s="2">
        <v>0.5</v>
      </c>
      <c r="AF193" s="2">
        <f t="shared" si="81"/>
        <v>1</v>
      </c>
      <c r="AG193" s="2">
        <v>0.5</v>
      </c>
      <c r="AH193" s="2">
        <v>0.5</v>
      </c>
      <c r="AI193" s="2">
        <f t="shared" si="82"/>
        <v>0</v>
      </c>
      <c r="AJ193" s="2">
        <f t="shared" si="83"/>
        <v>0</v>
      </c>
      <c r="AK193" s="2">
        <f t="shared" si="84"/>
        <v>0</v>
      </c>
      <c r="AL193" s="2">
        <f t="shared" si="85"/>
        <v>0</v>
      </c>
      <c r="AM193" s="2">
        <v>0</v>
      </c>
      <c r="AN193" s="2">
        <v>0</v>
      </c>
      <c r="AO193" s="2">
        <v>0</v>
      </c>
      <c r="AP193" s="2">
        <f t="shared" si="86"/>
        <v>0</v>
      </c>
      <c r="AQ193" s="2">
        <f t="shared" si="87"/>
        <v>0</v>
      </c>
      <c r="AR193" s="2">
        <v>0</v>
      </c>
      <c r="AS193" s="2">
        <v>0</v>
      </c>
      <c r="AT193" s="2">
        <v>0</v>
      </c>
      <c r="AU193" s="2">
        <v>0</v>
      </c>
      <c r="AV193" s="2">
        <f t="shared" si="88"/>
        <v>0.16666666666666666</v>
      </c>
      <c r="AW193" s="2">
        <f t="shared" si="89"/>
        <v>0</v>
      </c>
      <c r="AX193" s="2">
        <f t="shared" si="90"/>
        <v>0</v>
      </c>
      <c r="AY193" s="2">
        <v>0</v>
      </c>
      <c r="AZ193" s="2">
        <v>0</v>
      </c>
      <c r="BA193" s="2">
        <v>0</v>
      </c>
      <c r="BB193" s="2">
        <f t="shared" si="91"/>
        <v>0.33333333333333331</v>
      </c>
      <c r="BC193" s="2">
        <f t="shared" si="92"/>
        <v>0.33333333333333331</v>
      </c>
      <c r="BD193" s="2">
        <v>0</v>
      </c>
      <c r="BE193" s="2">
        <v>0</v>
      </c>
      <c r="BF193" s="2">
        <v>1</v>
      </c>
      <c r="BG193" s="2">
        <f t="shared" si="93"/>
        <v>0.41666666666666663</v>
      </c>
      <c r="BH193" s="2">
        <f t="shared" si="94"/>
        <v>0.33333333333333331</v>
      </c>
      <c r="BI193" s="2">
        <f t="shared" si="95"/>
        <v>0.66666666666666663</v>
      </c>
      <c r="BJ193" s="2">
        <v>1</v>
      </c>
      <c r="BK193" s="2">
        <v>1</v>
      </c>
      <c r="BL193" s="2">
        <v>1</v>
      </c>
      <c r="BM193" s="2">
        <v>0</v>
      </c>
      <c r="BN193" s="2">
        <v>0</v>
      </c>
      <c r="BO193" s="2">
        <v>1</v>
      </c>
      <c r="BP193" s="2">
        <f t="shared" si="96"/>
        <v>0</v>
      </c>
      <c r="BQ193" s="2">
        <v>0</v>
      </c>
      <c r="BR193" s="2">
        <v>0</v>
      </c>
      <c r="BS193" s="2">
        <v>0</v>
      </c>
      <c r="BT193" s="2">
        <v>0</v>
      </c>
      <c r="BU193" s="2">
        <v>0</v>
      </c>
      <c r="BV193" s="2">
        <v>0</v>
      </c>
      <c r="BW193" s="2">
        <f t="shared" si="97"/>
        <v>0.5</v>
      </c>
      <c r="BX193" s="2">
        <f t="shared" si="98"/>
        <v>0.75</v>
      </c>
      <c r="BY193" s="2">
        <v>1</v>
      </c>
      <c r="BZ193" s="2">
        <v>1</v>
      </c>
      <c r="CA193" s="2">
        <v>1</v>
      </c>
      <c r="CB193" s="2">
        <v>0</v>
      </c>
      <c r="CC193" s="2">
        <f t="shared" si="99"/>
        <v>0.25</v>
      </c>
      <c r="CD193" s="2">
        <f t="shared" si="100"/>
        <v>0</v>
      </c>
      <c r="CE193" s="2">
        <v>0</v>
      </c>
      <c r="CF193" s="2">
        <v>0</v>
      </c>
      <c r="CG193" s="2">
        <f t="shared" si="101"/>
        <v>0</v>
      </c>
      <c r="CH193" s="2">
        <v>0</v>
      </c>
      <c r="CI193" s="2">
        <v>0</v>
      </c>
      <c r="CJ193" s="2">
        <v>0</v>
      </c>
      <c r="CK193" s="2">
        <v>1</v>
      </c>
    </row>
    <row r="194" spans="1:89" x14ac:dyDescent="0.2">
      <c r="A194" s="1">
        <v>204</v>
      </c>
      <c r="B194" s="1" t="s">
        <v>425</v>
      </c>
      <c r="C194" s="1" t="s">
        <v>422</v>
      </c>
      <c r="D194" s="1" t="s">
        <v>195</v>
      </c>
      <c r="E194" s="1" t="s">
        <v>190</v>
      </c>
      <c r="F194" s="1" t="s">
        <v>190</v>
      </c>
      <c r="G194" s="2">
        <f t="shared" si="69"/>
        <v>0.27604166666666663</v>
      </c>
      <c r="H194" s="2">
        <f t="shared" si="70"/>
        <v>0.10416666666666666</v>
      </c>
      <c r="I194" s="2">
        <f t="shared" si="71"/>
        <v>0.44791666666666663</v>
      </c>
      <c r="J194" s="2">
        <f t="shared" si="72"/>
        <v>0.29166666666666663</v>
      </c>
      <c r="K194" s="2">
        <f t="shared" si="73"/>
        <v>0.25</v>
      </c>
      <c r="L194" s="2">
        <f t="shared" si="74"/>
        <v>0.25</v>
      </c>
      <c r="M194" s="2">
        <v>1</v>
      </c>
      <c r="N194" s="2">
        <v>0</v>
      </c>
      <c r="O194" s="2">
        <f t="shared" si="75"/>
        <v>0</v>
      </c>
      <c r="P194" s="2">
        <v>0</v>
      </c>
      <c r="Q194" s="2">
        <v>0</v>
      </c>
      <c r="R194" s="2">
        <f t="shared" si="76"/>
        <v>0.75</v>
      </c>
      <c r="S194" s="2">
        <v>0.25</v>
      </c>
      <c r="T194" s="2">
        <v>0.5</v>
      </c>
      <c r="U194" s="2">
        <v>0</v>
      </c>
      <c r="V194" s="2">
        <v>0</v>
      </c>
      <c r="W194" s="2">
        <v>0</v>
      </c>
      <c r="X194" s="2">
        <f t="shared" si="77"/>
        <v>0.33333333333333331</v>
      </c>
      <c r="Y194" s="2">
        <f t="shared" si="78"/>
        <v>0.33333333333333331</v>
      </c>
      <c r="Z194" s="2">
        <f t="shared" si="79"/>
        <v>0</v>
      </c>
      <c r="AA194" s="2">
        <v>0</v>
      </c>
      <c r="AB194" s="2">
        <v>0</v>
      </c>
      <c r="AC194" s="2">
        <f t="shared" si="80"/>
        <v>0</v>
      </c>
      <c r="AD194" s="2">
        <v>0</v>
      </c>
      <c r="AE194" s="2">
        <v>0</v>
      </c>
      <c r="AF194" s="2">
        <f t="shared" si="81"/>
        <v>1</v>
      </c>
      <c r="AG194" s="2">
        <v>0.5</v>
      </c>
      <c r="AH194" s="2">
        <v>0.5</v>
      </c>
      <c r="AI194" s="2">
        <f t="shared" si="82"/>
        <v>0.375</v>
      </c>
      <c r="AJ194" s="2">
        <f t="shared" si="83"/>
        <v>0</v>
      </c>
      <c r="AK194" s="2">
        <f t="shared" si="84"/>
        <v>0</v>
      </c>
      <c r="AL194" s="2">
        <f t="shared" si="85"/>
        <v>0</v>
      </c>
      <c r="AM194" s="2">
        <v>0</v>
      </c>
      <c r="AN194" s="2">
        <v>0</v>
      </c>
      <c r="AO194" s="2">
        <v>0</v>
      </c>
      <c r="AP194" s="2">
        <f t="shared" si="86"/>
        <v>0.75</v>
      </c>
      <c r="AQ194" s="2">
        <f t="shared" si="87"/>
        <v>0.75</v>
      </c>
      <c r="AR194" s="2">
        <v>1</v>
      </c>
      <c r="AS194" s="2">
        <v>0</v>
      </c>
      <c r="AT194" s="2">
        <v>1</v>
      </c>
      <c r="AU194" s="2">
        <v>1</v>
      </c>
      <c r="AV194" s="2">
        <f t="shared" si="88"/>
        <v>0.16666666666666666</v>
      </c>
      <c r="AW194" s="2">
        <f t="shared" si="89"/>
        <v>0</v>
      </c>
      <c r="AX194" s="2">
        <f t="shared" si="90"/>
        <v>0</v>
      </c>
      <c r="AY194" s="2">
        <v>0</v>
      </c>
      <c r="AZ194" s="2">
        <v>0</v>
      </c>
      <c r="BA194" s="2">
        <v>0</v>
      </c>
      <c r="BB194" s="2">
        <f t="shared" si="91"/>
        <v>0.33333333333333331</v>
      </c>
      <c r="BC194" s="2">
        <f t="shared" si="92"/>
        <v>0.33333333333333331</v>
      </c>
      <c r="BD194" s="2">
        <v>1</v>
      </c>
      <c r="BE194" s="2">
        <v>0</v>
      </c>
      <c r="BF194" s="2">
        <v>0</v>
      </c>
      <c r="BG194" s="2">
        <f t="shared" si="93"/>
        <v>0.27083333333333331</v>
      </c>
      <c r="BH194" s="2">
        <f t="shared" si="94"/>
        <v>0.16666666666666666</v>
      </c>
      <c r="BI194" s="2">
        <f t="shared" si="95"/>
        <v>0.33333333333333331</v>
      </c>
      <c r="BJ194" s="2">
        <v>0</v>
      </c>
      <c r="BK194" s="2">
        <v>0</v>
      </c>
      <c r="BL194" s="2">
        <v>1</v>
      </c>
      <c r="BM194" s="2">
        <v>0</v>
      </c>
      <c r="BN194" s="2">
        <v>0</v>
      </c>
      <c r="BO194" s="2">
        <v>1</v>
      </c>
      <c r="BP194" s="2">
        <f t="shared" si="96"/>
        <v>0</v>
      </c>
      <c r="BQ194" s="2">
        <v>0</v>
      </c>
      <c r="BR194" s="2">
        <v>0</v>
      </c>
      <c r="BS194" s="2">
        <v>0</v>
      </c>
      <c r="BT194" s="2">
        <v>0</v>
      </c>
      <c r="BU194" s="2">
        <v>0</v>
      </c>
      <c r="BV194" s="2">
        <v>0</v>
      </c>
      <c r="BW194" s="2">
        <f t="shared" si="97"/>
        <v>0.375</v>
      </c>
      <c r="BX194" s="2">
        <f t="shared" si="98"/>
        <v>0.5</v>
      </c>
      <c r="BY194" s="2">
        <v>1</v>
      </c>
      <c r="BZ194" s="2">
        <v>0</v>
      </c>
      <c r="CA194" s="2">
        <v>0</v>
      </c>
      <c r="CB194" s="2">
        <v>1</v>
      </c>
      <c r="CC194" s="2">
        <f t="shared" si="99"/>
        <v>0.25</v>
      </c>
      <c r="CD194" s="2">
        <f t="shared" si="100"/>
        <v>0</v>
      </c>
      <c r="CE194" s="2">
        <v>0</v>
      </c>
      <c r="CF194" s="2">
        <v>0</v>
      </c>
      <c r="CG194" s="2">
        <f t="shared" si="101"/>
        <v>0</v>
      </c>
      <c r="CH194" s="2">
        <v>0</v>
      </c>
      <c r="CI194" s="2">
        <v>0</v>
      </c>
      <c r="CJ194" s="2">
        <v>0</v>
      </c>
      <c r="CK194" s="2">
        <v>1</v>
      </c>
    </row>
    <row r="195" spans="1:89" x14ac:dyDescent="0.2">
      <c r="A195" s="1">
        <v>104</v>
      </c>
      <c r="B195" s="1" t="s">
        <v>331</v>
      </c>
      <c r="C195" s="1" t="s">
        <v>305</v>
      </c>
      <c r="D195" s="1" t="s">
        <v>241</v>
      </c>
      <c r="E195" s="1" t="s">
        <v>190</v>
      </c>
      <c r="F195" s="1" t="s">
        <v>190</v>
      </c>
      <c r="G195" s="2">
        <f t="shared" si="69"/>
        <v>0.25818452380952384</v>
      </c>
      <c r="H195" s="2">
        <f t="shared" si="70"/>
        <v>0.2767857142857143</v>
      </c>
      <c r="I195" s="2">
        <f t="shared" si="71"/>
        <v>0.23958333333333334</v>
      </c>
      <c r="J195" s="2">
        <f t="shared" si="72"/>
        <v>0.47023809523809523</v>
      </c>
      <c r="K195" s="2">
        <f t="shared" si="73"/>
        <v>0.35714285714285715</v>
      </c>
      <c r="L195" s="2">
        <f t="shared" si="74"/>
        <v>0.35714285714285715</v>
      </c>
      <c r="M195" s="2">
        <v>1</v>
      </c>
      <c r="N195" s="2">
        <v>0</v>
      </c>
      <c r="O195" s="2">
        <f t="shared" si="75"/>
        <v>0.5</v>
      </c>
      <c r="P195" s="2">
        <v>0.25</v>
      </c>
      <c r="Q195" s="2">
        <v>0.25</v>
      </c>
      <c r="R195" s="2">
        <f t="shared" si="76"/>
        <v>0</v>
      </c>
      <c r="S195" s="2">
        <v>0</v>
      </c>
      <c r="T195" s="2">
        <v>0</v>
      </c>
      <c r="U195" s="2">
        <v>0</v>
      </c>
      <c r="V195" s="2">
        <v>0</v>
      </c>
      <c r="W195" s="2">
        <v>1</v>
      </c>
      <c r="X195" s="2">
        <f t="shared" si="77"/>
        <v>0.58333333333333337</v>
      </c>
      <c r="Y195" s="2">
        <f t="shared" si="78"/>
        <v>0.58333333333333337</v>
      </c>
      <c r="Z195" s="2">
        <f t="shared" si="79"/>
        <v>0.75</v>
      </c>
      <c r="AA195" s="2">
        <v>0.25</v>
      </c>
      <c r="AB195" s="2">
        <v>0.5</v>
      </c>
      <c r="AC195" s="2">
        <f t="shared" si="80"/>
        <v>0</v>
      </c>
      <c r="AD195" s="2">
        <v>0</v>
      </c>
      <c r="AE195" s="2">
        <v>0</v>
      </c>
      <c r="AF195" s="2">
        <f t="shared" si="81"/>
        <v>1</v>
      </c>
      <c r="AG195" s="2">
        <v>0.5</v>
      </c>
      <c r="AH195" s="2">
        <v>0.5</v>
      </c>
      <c r="AI195" s="2">
        <f t="shared" si="82"/>
        <v>0.25</v>
      </c>
      <c r="AJ195" s="2">
        <f t="shared" si="83"/>
        <v>0.5</v>
      </c>
      <c r="AK195" s="2">
        <f t="shared" si="84"/>
        <v>0.5</v>
      </c>
      <c r="AL195" s="2">
        <f t="shared" si="85"/>
        <v>1</v>
      </c>
      <c r="AM195" s="2">
        <v>0.5</v>
      </c>
      <c r="AN195" s="2">
        <v>0.5</v>
      </c>
      <c r="AO195" s="2">
        <v>0</v>
      </c>
      <c r="AP195" s="2">
        <f t="shared" si="86"/>
        <v>0</v>
      </c>
      <c r="AQ195" s="2">
        <f t="shared" si="87"/>
        <v>0</v>
      </c>
      <c r="AR195" s="2">
        <v>0</v>
      </c>
      <c r="AS195" s="2">
        <v>0</v>
      </c>
      <c r="AT195" s="2">
        <v>0</v>
      </c>
      <c r="AU195" s="2">
        <v>0</v>
      </c>
      <c r="AV195" s="2">
        <f t="shared" si="88"/>
        <v>0</v>
      </c>
      <c r="AW195" s="2">
        <f t="shared" si="89"/>
        <v>0</v>
      </c>
      <c r="AX195" s="2">
        <f t="shared" si="90"/>
        <v>0</v>
      </c>
      <c r="AY195" s="2">
        <v>0</v>
      </c>
      <c r="AZ195" s="2">
        <v>0</v>
      </c>
      <c r="BA195" s="2">
        <v>0</v>
      </c>
      <c r="BB195" s="2">
        <f t="shared" si="91"/>
        <v>0</v>
      </c>
      <c r="BC195" s="2">
        <f t="shared" si="92"/>
        <v>0</v>
      </c>
      <c r="BD195" s="2">
        <v>0</v>
      </c>
      <c r="BE195" s="2">
        <v>0</v>
      </c>
      <c r="BF195" s="2">
        <v>0</v>
      </c>
      <c r="BG195" s="2">
        <f t="shared" si="93"/>
        <v>0.3125</v>
      </c>
      <c r="BH195" s="2">
        <f t="shared" si="94"/>
        <v>0.25</v>
      </c>
      <c r="BI195" s="2">
        <f t="shared" si="95"/>
        <v>0.5</v>
      </c>
      <c r="BJ195" s="2">
        <v>1</v>
      </c>
      <c r="BK195" s="2">
        <v>0</v>
      </c>
      <c r="BL195" s="2">
        <v>1</v>
      </c>
      <c r="BM195" s="2">
        <v>0</v>
      </c>
      <c r="BN195" s="2">
        <v>0</v>
      </c>
      <c r="BO195" s="2">
        <v>1</v>
      </c>
      <c r="BP195" s="2">
        <f t="shared" si="96"/>
        <v>0</v>
      </c>
      <c r="BQ195" s="2">
        <v>0</v>
      </c>
      <c r="BR195" s="2">
        <v>0</v>
      </c>
      <c r="BS195" s="2">
        <v>0</v>
      </c>
      <c r="BT195" s="2">
        <v>0</v>
      </c>
      <c r="BU195" s="2">
        <v>0</v>
      </c>
      <c r="BV195" s="2">
        <v>0</v>
      </c>
      <c r="BW195" s="2">
        <f t="shared" si="97"/>
        <v>0.375</v>
      </c>
      <c r="BX195" s="2">
        <f t="shared" si="98"/>
        <v>0.5</v>
      </c>
      <c r="BY195" s="2">
        <v>1</v>
      </c>
      <c r="BZ195" s="2">
        <v>1</v>
      </c>
      <c r="CA195" s="2">
        <v>0</v>
      </c>
      <c r="CB195" s="2">
        <v>0</v>
      </c>
      <c r="CC195" s="2">
        <f t="shared" si="99"/>
        <v>0.25</v>
      </c>
      <c r="CD195" s="2">
        <f t="shared" si="100"/>
        <v>0</v>
      </c>
      <c r="CE195" s="2">
        <v>0</v>
      </c>
      <c r="CF195" s="2">
        <v>0</v>
      </c>
      <c r="CG195" s="2">
        <f t="shared" si="101"/>
        <v>0</v>
      </c>
      <c r="CH195" s="2">
        <v>0</v>
      </c>
      <c r="CI195" s="2">
        <v>0</v>
      </c>
      <c r="CJ195" s="2">
        <v>0</v>
      </c>
      <c r="CK195" s="2">
        <v>1</v>
      </c>
    </row>
    <row r="196" spans="1:89" x14ac:dyDescent="0.2">
      <c r="A196" s="1">
        <v>109</v>
      </c>
      <c r="B196" s="1" t="s">
        <v>336</v>
      </c>
      <c r="C196" s="1" t="s">
        <v>305</v>
      </c>
      <c r="D196" s="1" t="s">
        <v>251</v>
      </c>
      <c r="E196" s="1" t="s">
        <v>190</v>
      </c>
      <c r="F196" s="1" t="s">
        <v>190</v>
      </c>
      <c r="G196" s="2">
        <f t="shared" ref="G196:G236" si="102">AVERAGE(J196,AI196,AV196,BG196)</f>
        <v>0.25744047619047616</v>
      </c>
      <c r="H196" s="2">
        <f t="shared" ref="H196:H236" si="103">AVERAGE(K196,AJ196,AW196,BH196)</f>
        <v>0.24404761904761907</v>
      </c>
      <c r="I196" s="2">
        <f t="shared" ref="I196:I236" si="104">AVERAGE(X196,AP196,BB196,BW196)</f>
        <v>0.27083333333333337</v>
      </c>
      <c r="J196" s="2">
        <f t="shared" ref="J196:J259" si="105">AVERAGE(K196,X196)</f>
        <v>0.61309523809523814</v>
      </c>
      <c r="K196" s="2">
        <f t="shared" ref="K196:K259" si="106">L196</f>
        <v>0.6428571428571429</v>
      </c>
      <c r="L196" s="2">
        <f t="shared" ref="L196:L259" si="107">AVERAGE(M196,N196,O196,R196,U196,V196,W196)</f>
        <v>0.6428571428571429</v>
      </c>
      <c r="M196" s="2">
        <v>1</v>
      </c>
      <c r="N196" s="2">
        <v>0</v>
      </c>
      <c r="O196" s="2">
        <f t="shared" ref="O196:O259" si="108">P196+Q196</f>
        <v>0.5</v>
      </c>
      <c r="P196" s="2">
        <v>0.25</v>
      </c>
      <c r="Q196" s="2">
        <v>0.25</v>
      </c>
      <c r="R196" s="2">
        <f t="shared" ref="R196:R259" si="109">S196+T196</f>
        <v>0</v>
      </c>
      <c r="S196" s="2">
        <v>0</v>
      </c>
      <c r="T196" s="2">
        <v>0</v>
      </c>
      <c r="U196" s="2">
        <v>1</v>
      </c>
      <c r="V196" s="2">
        <v>1</v>
      </c>
      <c r="W196" s="2">
        <v>1</v>
      </c>
      <c r="X196" s="2">
        <f t="shared" ref="X196:X259" si="110">Y196</f>
        <v>0.58333333333333337</v>
      </c>
      <c r="Y196" s="2">
        <f t="shared" ref="Y196:Y259" si="111">AVERAGE(Z196,AC196,AF196)</f>
        <v>0.58333333333333337</v>
      </c>
      <c r="Z196" s="2">
        <f t="shared" ref="Z196:Z259" si="112">AA196+AB196</f>
        <v>0.75</v>
      </c>
      <c r="AA196" s="2">
        <v>0.25</v>
      </c>
      <c r="AB196" s="2">
        <v>0.5</v>
      </c>
      <c r="AC196" s="2">
        <f t="shared" ref="AC196:AC259" si="113">AD196+AE196</f>
        <v>1</v>
      </c>
      <c r="AD196" s="2">
        <v>0.5</v>
      </c>
      <c r="AE196" s="2">
        <v>0.5</v>
      </c>
      <c r="AF196" s="2">
        <f t="shared" ref="AF196:AF259" si="114">AG196+AH196</f>
        <v>0</v>
      </c>
      <c r="AG196" s="2">
        <v>0</v>
      </c>
      <c r="AH196" s="2">
        <v>0</v>
      </c>
      <c r="AI196" s="2">
        <f t="shared" ref="AI196:AI259" si="115">AVERAGE(AJ196,AP196)</f>
        <v>0</v>
      </c>
      <c r="AJ196" s="2">
        <f t="shared" ref="AJ196:AJ259" si="116">AK196</f>
        <v>0</v>
      </c>
      <c r="AK196" s="2">
        <f t="shared" ref="AK196:AK259" si="117">AVERAGE(AL196,AO196)</f>
        <v>0</v>
      </c>
      <c r="AL196" s="2">
        <f t="shared" ref="AL196:AL259" si="118">AM196+AN196</f>
        <v>0</v>
      </c>
      <c r="AM196" s="2">
        <v>0</v>
      </c>
      <c r="AN196" s="2">
        <v>0</v>
      </c>
      <c r="AO196" s="2">
        <v>0</v>
      </c>
      <c r="AP196" s="2">
        <f t="shared" ref="AP196:AP259" si="119">AQ196</f>
        <v>0</v>
      </c>
      <c r="AQ196" s="2">
        <f t="shared" ref="AQ196:AQ259" si="120">AVERAGE(AR196:AU196)</f>
        <v>0</v>
      </c>
      <c r="AR196" s="2">
        <v>0</v>
      </c>
      <c r="AS196" s="2">
        <v>0</v>
      </c>
      <c r="AT196" s="2">
        <v>0</v>
      </c>
      <c r="AU196" s="2">
        <v>0</v>
      </c>
      <c r="AV196" s="2">
        <f t="shared" ref="AV196:AV259" si="121">AVERAGE(AW196,BB196)</f>
        <v>0</v>
      </c>
      <c r="AW196" s="2">
        <f t="shared" ref="AW196:AW259" si="122">AX196</f>
        <v>0</v>
      </c>
      <c r="AX196" s="2">
        <f t="shared" ref="AX196:AX259" si="123">AVERAGE(AY196:BA196)</f>
        <v>0</v>
      </c>
      <c r="AY196" s="2">
        <v>0</v>
      </c>
      <c r="AZ196" s="2">
        <v>0</v>
      </c>
      <c r="BA196" s="2">
        <v>0</v>
      </c>
      <c r="BB196" s="2">
        <f t="shared" ref="BB196:BB259" si="124">BC196</f>
        <v>0</v>
      </c>
      <c r="BC196" s="2">
        <f t="shared" ref="BC196:BC259" si="125">AVERAGE(BD196:BF196)</f>
        <v>0</v>
      </c>
      <c r="BD196" s="2">
        <v>0</v>
      </c>
      <c r="BE196" s="2">
        <v>0</v>
      </c>
      <c r="BF196" s="2">
        <v>0</v>
      </c>
      <c r="BG196" s="2">
        <f t="shared" ref="BG196:BG259" si="126">AVERAGE(BH196,BW196)</f>
        <v>0.41666666666666663</v>
      </c>
      <c r="BH196" s="2">
        <f t="shared" ref="BH196:BH259" si="127">AVERAGE(BI196,BP196)</f>
        <v>0.33333333333333331</v>
      </c>
      <c r="BI196" s="2">
        <f t="shared" ref="BI196:BI259" si="128">AVERAGE(BJ196:BO196)</f>
        <v>0.66666666666666663</v>
      </c>
      <c r="BJ196" s="2">
        <v>1</v>
      </c>
      <c r="BK196" s="2">
        <v>1</v>
      </c>
      <c r="BL196" s="2">
        <v>1</v>
      </c>
      <c r="BM196" s="2">
        <v>0</v>
      </c>
      <c r="BN196" s="2">
        <v>0</v>
      </c>
      <c r="BO196" s="2">
        <v>1</v>
      </c>
      <c r="BP196" s="2">
        <f t="shared" ref="BP196:BP259" si="129">AVERAGE(BQ196:BV196)</f>
        <v>0</v>
      </c>
      <c r="BQ196" s="2">
        <v>0</v>
      </c>
      <c r="BR196" s="2">
        <v>0</v>
      </c>
      <c r="BS196" s="2">
        <v>0</v>
      </c>
      <c r="BT196" s="2">
        <v>0</v>
      </c>
      <c r="BU196" s="2">
        <v>0</v>
      </c>
      <c r="BV196" s="2">
        <v>0</v>
      </c>
      <c r="BW196" s="2">
        <f t="shared" ref="BW196:BW259" si="130">AVERAGE(BX196,CC196)</f>
        <v>0.5</v>
      </c>
      <c r="BX196" s="2">
        <f t="shared" ref="BX196:BX259" si="131">AVERAGE(BY196:CB196)</f>
        <v>1</v>
      </c>
      <c r="BY196" s="2">
        <v>1</v>
      </c>
      <c r="BZ196" s="2">
        <v>1</v>
      </c>
      <c r="CA196" s="2">
        <v>1</v>
      </c>
      <c r="CB196" s="2">
        <v>1</v>
      </c>
      <c r="CC196" s="2">
        <f t="shared" ref="CC196:CC259" si="132">AVERAGE(CD196,CG196,CJ196,CK196)</f>
        <v>0</v>
      </c>
      <c r="CD196" s="2">
        <f t="shared" ref="CD196:CD259" si="133">SUM(CE196:CF196)</f>
        <v>0</v>
      </c>
      <c r="CE196" s="2">
        <v>0</v>
      </c>
      <c r="CF196" s="2">
        <v>0</v>
      </c>
      <c r="CG196" s="2">
        <f t="shared" ref="CG196:CG259" si="134">SUM(CH196:CI196)</f>
        <v>0</v>
      </c>
      <c r="CH196" s="2">
        <v>0</v>
      </c>
      <c r="CI196" s="2">
        <v>0</v>
      </c>
      <c r="CJ196" s="2">
        <v>0</v>
      </c>
      <c r="CK196" s="2">
        <v>0</v>
      </c>
    </row>
    <row r="197" spans="1:89" x14ac:dyDescent="0.2">
      <c r="A197" s="1">
        <v>82</v>
      </c>
      <c r="B197" s="1" t="s">
        <v>309</v>
      </c>
      <c r="C197" s="1" t="s">
        <v>305</v>
      </c>
      <c r="D197" s="1" t="s">
        <v>199</v>
      </c>
      <c r="E197" s="1" t="s">
        <v>190</v>
      </c>
      <c r="F197" s="1" t="s">
        <v>190</v>
      </c>
      <c r="G197" s="2">
        <f t="shared" si="102"/>
        <v>0.25520833333333331</v>
      </c>
      <c r="H197" s="2">
        <f t="shared" si="103"/>
        <v>0.3125</v>
      </c>
      <c r="I197" s="2">
        <f t="shared" si="104"/>
        <v>0.19791666666666666</v>
      </c>
      <c r="J197" s="2">
        <f t="shared" si="105"/>
        <v>0.33333333333333331</v>
      </c>
      <c r="K197" s="2">
        <f t="shared" si="106"/>
        <v>0.5</v>
      </c>
      <c r="L197" s="2">
        <f t="shared" si="107"/>
        <v>0.5</v>
      </c>
      <c r="M197" s="2">
        <v>1</v>
      </c>
      <c r="N197" s="2">
        <v>1</v>
      </c>
      <c r="O197" s="2">
        <f t="shared" si="108"/>
        <v>0.5</v>
      </c>
      <c r="P197" s="2">
        <v>0.25</v>
      </c>
      <c r="Q197" s="2">
        <v>0.25</v>
      </c>
      <c r="R197" s="2">
        <f t="shared" si="109"/>
        <v>0</v>
      </c>
      <c r="S197" s="2">
        <v>0</v>
      </c>
      <c r="T197" s="2">
        <v>0</v>
      </c>
      <c r="U197" s="2">
        <v>0</v>
      </c>
      <c r="V197" s="2">
        <v>0</v>
      </c>
      <c r="W197" s="2">
        <v>1</v>
      </c>
      <c r="X197" s="2">
        <f t="shared" si="110"/>
        <v>0.16666666666666666</v>
      </c>
      <c r="Y197" s="2">
        <f t="shared" si="111"/>
        <v>0.16666666666666666</v>
      </c>
      <c r="Z197" s="2">
        <f t="shared" si="112"/>
        <v>0</v>
      </c>
      <c r="AA197" s="2">
        <v>0</v>
      </c>
      <c r="AB197" s="2">
        <v>0</v>
      </c>
      <c r="AC197" s="2">
        <f t="shared" si="113"/>
        <v>0</v>
      </c>
      <c r="AD197" s="2">
        <v>0</v>
      </c>
      <c r="AE197" s="2">
        <v>0</v>
      </c>
      <c r="AF197" s="2">
        <f t="shared" si="114"/>
        <v>0.5</v>
      </c>
      <c r="AG197" s="2">
        <v>0.5</v>
      </c>
      <c r="AH197" s="2">
        <v>0</v>
      </c>
      <c r="AI197" s="2">
        <f t="shared" si="115"/>
        <v>0.25</v>
      </c>
      <c r="AJ197" s="2">
        <f t="shared" si="116"/>
        <v>0.5</v>
      </c>
      <c r="AK197" s="2">
        <f t="shared" si="117"/>
        <v>0.5</v>
      </c>
      <c r="AL197" s="2">
        <f t="shared" si="118"/>
        <v>0</v>
      </c>
      <c r="AM197" s="2">
        <v>0</v>
      </c>
      <c r="AN197" s="2">
        <v>0</v>
      </c>
      <c r="AO197" s="2">
        <v>1</v>
      </c>
      <c r="AP197" s="2">
        <f t="shared" si="119"/>
        <v>0</v>
      </c>
      <c r="AQ197" s="2">
        <f t="shared" si="120"/>
        <v>0</v>
      </c>
      <c r="AR197" s="2">
        <v>0</v>
      </c>
      <c r="AS197" s="2">
        <v>0</v>
      </c>
      <c r="AT197" s="2">
        <v>0</v>
      </c>
      <c r="AU197" s="2">
        <v>0</v>
      </c>
      <c r="AV197" s="2">
        <f t="shared" si="121"/>
        <v>0</v>
      </c>
      <c r="AW197" s="2">
        <f t="shared" si="122"/>
        <v>0</v>
      </c>
      <c r="AX197" s="2">
        <f t="shared" si="123"/>
        <v>0</v>
      </c>
      <c r="AY197" s="2">
        <v>0</v>
      </c>
      <c r="AZ197" s="2">
        <v>0</v>
      </c>
      <c r="BA197" s="2">
        <v>0</v>
      </c>
      <c r="BB197" s="2">
        <f t="shared" si="124"/>
        <v>0</v>
      </c>
      <c r="BC197" s="2">
        <f t="shared" si="125"/>
        <v>0</v>
      </c>
      <c r="BD197" s="2">
        <v>0</v>
      </c>
      <c r="BE197" s="2">
        <v>0</v>
      </c>
      <c r="BF197" s="2">
        <v>0</v>
      </c>
      <c r="BG197" s="2">
        <f t="shared" si="126"/>
        <v>0.4375</v>
      </c>
      <c r="BH197" s="2">
        <f t="shared" si="127"/>
        <v>0.25</v>
      </c>
      <c r="BI197" s="2">
        <f t="shared" si="128"/>
        <v>0.5</v>
      </c>
      <c r="BJ197" s="2">
        <v>1</v>
      </c>
      <c r="BK197" s="2">
        <v>1</v>
      </c>
      <c r="BL197" s="2">
        <v>0</v>
      </c>
      <c r="BM197" s="2">
        <v>0</v>
      </c>
      <c r="BN197" s="2">
        <v>0</v>
      </c>
      <c r="BO197" s="2">
        <v>1</v>
      </c>
      <c r="BP197" s="2">
        <f t="shared" si="129"/>
        <v>0</v>
      </c>
      <c r="BQ197" s="2">
        <v>0</v>
      </c>
      <c r="BR197" s="2">
        <v>0</v>
      </c>
      <c r="BS197" s="2">
        <v>0</v>
      </c>
      <c r="BT197" s="2">
        <v>0</v>
      </c>
      <c r="BU197" s="2">
        <v>0</v>
      </c>
      <c r="BV197" s="2">
        <v>0</v>
      </c>
      <c r="BW197" s="2">
        <f t="shared" si="130"/>
        <v>0.625</v>
      </c>
      <c r="BX197" s="2">
        <f t="shared" si="131"/>
        <v>1</v>
      </c>
      <c r="BY197" s="2">
        <v>1</v>
      </c>
      <c r="BZ197" s="2">
        <v>1</v>
      </c>
      <c r="CA197" s="2">
        <v>1</v>
      </c>
      <c r="CB197" s="2">
        <v>1</v>
      </c>
      <c r="CC197" s="2">
        <f t="shared" si="132"/>
        <v>0.25</v>
      </c>
      <c r="CD197" s="2">
        <f t="shared" si="133"/>
        <v>0</v>
      </c>
      <c r="CE197" s="2">
        <v>0</v>
      </c>
      <c r="CF197" s="2">
        <v>0</v>
      </c>
      <c r="CG197" s="2">
        <f t="shared" si="134"/>
        <v>0</v>
      </c>
      <c r="CH197" s="2">
        <v>0</v>
      </c>
      <c r="CI197" s="2">
        <v>0</v>
      </c>
      <c r="CJ197" s="2">
        <v>0</v>
      </c>
      <c r="CK197" s="2">
        <v>1</v>
      </c>
    </row>
    <row r="198" spans="1:89" x14ac:dyDescent="0.2">
      <c r="A198" s="1">
        <v>18</v>
      </c>
      <c r="B198" s="1" t="s">
        <v>224</v>
      </c>
      <c r="C198" s="1" t="s">
        <v>188</v>
      </c>
      <c r="D198" s="1" t="s">
        <v>225</v>
      </c>
      <c r="E198" s="1" t="s">
        <v>190</v>
      </c>
      <c r="F198" s="1" t="s">
        <v>190</v>
      </c>
      <c r="G198" s="2">
        <f t="shared" si="102"/>
        <v>0.25372023809523808</v>
      </c>
      <c r="H198" s="2">
        <f t="shared" si="103"/>
        <v>0.24702380952380951</v>
      </c>
      <c r="I198" s="2">
        <f t="shared" si="104"/>
        <v>0.26041666666666663</v>
      </c>
      <c r="J198" s="2">
        <f t="shared" si="105"/>
        <v>0.49404761904761901</v>
      </c>
      <c r="K198" s="2">
        <f t="shared" si="106"/>
        <v>0.8214285714285714</v>
      </c>
      <c r="L198" s="2">
        <f t="shared" si="107"/>
        <v>0.8214285714285714</v>
      </c>
      <c r="M198" s="2">
        <v>1</v>
      </c>
      <c r="N198" s="2">
        <v>1</v>
      </c>
      <c r="O198" s="2">
        <f t="shared" si="108"/>
        <v>0.75</v>
      </c>
      <c r="P198" s="2">
        <v>0.25</v>
      </c>
      <c r="Q198" s="2">
        <v>0.5</v>
      </c>
      <c r="R198" s="2">
        <f t="shared" si="109"/>
        <v>0</v>
      </c>
      <c r="S198" s="2">
        <v>0</v>
      </c>
      <c r="T198" s="2">
        <v>0</v>
      </c>
      <c r="U198" s="2">
        <v>1</v>
      </c>
      <c r="V198" s="2">
        <v>1</v>
      </c>
      <c r="W198" s="2">
        <v>1</v>
      </c>
      <c r="X198" s="2">
        <f t="shared" si="110"/>
        <v>0.16666666666666666</v>
      </c>
      <c r="Y198" s="2">
        <f t="shared" si="111"/>
        <v>0.16666666666666666</v>
      </c>
      <c r="Z198" s="2">
        <f t="shared" si="112"/>
        <v>0</v>
      </c>
      <c r="AA198" s="2">
        <v>0</v>
      </c>
      <c r="AB198" s="2">
        <v>0</v>
      </c>
      <c r="AC198" s="2">
        <f t="shared" si="113"/>
        <v>0</v>
      </c>
      <c r="AD198" s="2">
        <v>0</v>
      </c>
      <c r="AE198" s="2">
        <v>0</v>
      </c>
      <c r="AF198" s="2">
        <f t="shared" si="114"/>
        <v>0.5</v>
      </c>
      <c r="AG198" s="2">
        <v>0.5</v>
      </c>
      <c r="AH198" s="2">
        <v>0</v>
      </c>
      <c r="AI198" s="2">
        <f t="shared" si="115"/>
        <v>0.125</v>
      </c>
      <c r="AJ198" s="2">
        <f t="shared" si="116"/>
        <v>0</v>
      </c>
      <c r="AK198" s="2">
        <f t="shared" si="117"/>
        <v>0</v>
      </c>
      <c r="AL198" s="2">
        <f t="shared" si="118"/>
        <v>0</v>
      </c>
      <c r="AM198" s="2">
        <v>0</v>
      </c>
      <c r="AN198" s="2">
        <v>0</v>
      </c>
      <c r="AO198" s="2">
        <v>0</v>
      </c>
      <c r="AP198" s="2">
        <f t="shared" si="119"/>
        <v>0.25</v>
      </c>
      <c r="AQ198" s="2">
        <f t="shared" si="120"/>
        <v>0.25</v>
      </c>
      <c r="AR198" s="2">
        <v>1</v>
      </c>
      <c r="AS198" s="2">
        <v>0</v>
      </c>
      <c r="AT198" s="2">
        <v>0</v>
      </c>
      <c r="AU198" s="2">
        <v>0</v>
      </c>
      <c r="AV198" s="2">
        <f t="shared" si="121"/>
        <v>0</v>
      </c>
      <c r="AW198" s="2">
        <f t="shared" si="122"/>
        <v>0</v>
      </c>
      <c r="AX198" s="2">
        <f t="shared" si="123"/>
        <v>0</v>
      </c>
      <c r="AY198" s="2">
        <v>0</v>
      </c>
      <c r="AZ198" s="2">
        <v>0</v>
      </c>
      <c r="BA198" s="2">
        <v>0</v>
      </c>
      <c r="BB198" s="2">
        <f t="shared" si="124"/>
        <v>0</v>
      </c>
      <c r="BC198" s="2">
        <f t="shared" si="125"/>
        <v>0</v>
      </c>
      <c r="BD198" s="2">
        <v>0</v>
      </c>
      <c r="BE198" s="2">
        <v>0</v>
      </c>
      <c r="BF198" s="2">
        <v>0</v>
      </c>
      <c r="BG198" s="2">
        <f t="shared" si="126"/>
        <v>0.39583333333333331</v>
      </c>
      <c r="BH198" s="2">
        <f t="shared" si="127"/>
        <v>0.16666666666666666</v>
      </c>
      <c r="BI198" s="2">
        <f t="shared" si="128"/>
        <v>0.33333333333333331</v>
      </c>
      <c r="BJ198" s="2">
        <v>0</v>
      </c>
      <c r="BK198" s="2">
        <v>1</v>
      </c>
      <c r="BL198" s="2">
        <v>0</v>
      </c>
      <c r="BM198" s="2">
        <v>0</v>
      </c>
      <c r="BN198" s="2">
        <v>0</v>
      </c>
      <c r="BO198" s="2">
        <v>1</v>
      </c>
      <c r="BP198" s="2">
        <f t="shared" si="129"/>
        <v>0</v>
      </c>
      <c r="BQ198" s="2">
        <v>0</v>
      </c>
      <c r="BR198" s="2">
        <v>0</v>
      </c>
      <c r="BS198" s="2">
        <v>0</v>
      </c>
      <c r="BT198" s="2">
        <v>0</v>
      </c>
      <c r="BU198" s="2">
        <v>0</v>
      </c>
      <c r="BV198" s="2">
        <v>0</v>
      </c>
      <c r="BW198" s="2">
        <f t="shared" si="130"/>
        <v>0.625</v>
      </c>
      <c r="BX198" s="2">
        <f t="shared" si="131"/>
        <v>0.75</v>
      </c>
      <c r="BY198" s="2">
        <v>0</v>
      </c>
      <c r="BZ198" s="2">
        <v>1</v>
      </c>
      <c r="CA198" s="2">
        <v>1</v>
      </c>
      <c r="CB198" s="2">
        <v>1</v>
      </c>
      <c r="CC198" s="2">
        <f t="shared" si="132"/>
        <v>0.5</v>
      </c>
      <c r="CD198" s="2">
        <f t="shared" si="133"/>
        <v>1</v>
      </c>
      <c r="CE198" s="2">
        <v>0.5</v>
      </c>
      <c r="CF198" s="2">
        <v>0.5</v>
      </c>
      <c r="CG198" s="2">
        <f t="shared" si="134"/>
        <v>0</v>
      </c>
      <c r="CH198" s="2">
        <v>0</v>
      </c>
      <c r="CI198" s="2">
        <v>0</v>
      </c>
      <c r="CJ198" s="2">
        <v>0</v>
      </c>
      <c r="CK198" s="2">
        <v>1</v>
      </c>
    </row>
    <row r="199" spans="1:89" x14ac:dyDescent="0.2">
      <c r="A199" s="1">
        <v>88</v>
      </c>
      <c r="B199" s="1" t="s">
        <v>316</v>
      </c>
      <c r="C199" s="1" t="s">
        <v>305</v>
      </c>
      <c r="D199" s="1" t="s">
        <v>211</v>
      </c>
      <c r="E199" s="1" t="s">
        <v>190</v>
      </c>
      <c r="F199" s="1" t="s">
        <v>190</v>
      </c>
      <c r="G199" s="2">
        <f t="shared" si="102"/>
        <v>0.25297619047619047</v>
      </c>
      <c r="H199" s="2">
        <f t="shared" si="103"/>
        <v>0.29761904761904762</v>
      </c>
      <c r="I199" s="2">
        <f t="shared" si="104"/>
        <v>0.20833333333333334</v>
      </c>
      <c r="J199" s="2">
        <f t="shared" si="105"/>
        <v>0.47023809523809523</v>
      </c>
      <c r="K199" s="2">
        <f t="shared" si="106"/>
        <v>0.35714285714285715</v>
      </c>
      <c r="L199" s="2">
        <f t="shared" si="107"/>
        <v>0.35714285714285715</v>
      </c>
      <c r="M199" s="2">
        <v>1</v>
      </c>
      <c r="N199" s="2">
        <v>1</v>
      </c>
      <c r="O199" s="2">
        <f t="shared" si="108"/>
        <v>0.5</v>
      </c>
      <c r="P199" s="2">
        <v>0.25</v>
      </c>
      <c r="Q199" s="2">
        <v>0.25</v>
      </c>
      <c r="R199" s="2">
        <f t="shared" si="109"/>
        <v>0</v>
      </c>
      <c r="S199" s="2">
        <v>0</v>
      </c>
      <c r="T199" s="2">
        <v>0</v>
      </c>
      <c r="U199" s="2">
        <v>0</v>
      </c>
      <c r="V199" s="2">
        <v>0</v>
      </c>
      <c r="W199" s="2">
        <v>0</v>
      </c>
      <c r="X199" s="2">
        <f t="shared" si="110"/>
        <v>0.58333333333333337</v>
      </c>
      <c r="Y199" s="2">
        <f t="shared" si="111"/>
        <v>0.58333333333333337</v>
      </c>
      <c r="Z199" s="2">
        <f t="shared" si="112"/>
        <v>0.75</v>
      </c>
      <c r="AA199" s="2">
        <v>0.25</v>
      </c>
      <c r="AB199" s="2">
        <v>0.5</v>
      </c>
      <c r="AC199" s="2">
        <f t="shared" si="113"/>
        <v>0</v>
      </c>
      <c r="AD199" s="2">
        <v>0</v>
      </c>
      <c r="AE199" s="2">
        <v>0</v>
      </c>
      <c r="AF199" s="2">
        <f t="shared" si="114"/>
        <v>1</v>
      </c>
      <c r="AG199" s="2">
        <v>0.5</v>
      </c>
      <c r="AH199" s="2">
        <v>0.5</v>
      </c>
      <c r="AI199" s="2">
        <f t="shared" si="115"/>
        <v>0.25</v>
      </c>
      <c r="AJ199" s="2">
        <f t="shared" si="116"/>
        <v>0.5</v>
      </c>
      <c r="AK199" s="2">
        <f t="shared" si="117"/>
        <v>0.5</v>
      </c>
      <c r="AL199" s="2">
        <f t="shared" si="118"/>
        <v>1</v>
      </c>
      <c r="AM199" s="2">
        <v>0.5</v>
      </c>
      <c r="AN199" s="2">
        <v>0.5</v>
      </c>
      <c r="AO199" s="2">
        <v>0</v>
      </c>
      <c r="AP199" s="2">
        <f t="shared" si="119"/>
        <v>0</v>
      </c>
      <c r="AQ199" s="2">
        <f t="shared" si="120"/>
        <v>0</v>
      </c>
      <c r="AR199" s="2">
        <v>0</v>
      </c>
      <c r="AS199" s="2">
        <v>0</v>
      </c>
      <c r="AT199" s="2">
        <v>0</v>
      </c>
      <c r="AU199" s="2">
        <v>0</v>
      </c>
      <c r="AV199" s="2">
        <f t="shared" si="121"/>
        <v>0</v>
      </c>
      <c r="AW199" s="2">
        <f t="shared" si="122"/>
        <v>0</v>
      </c>
      <c r="AX199" s="2">
        <f t="shared" si="123"/>
        <v>0</v>
      </c>
      <c r="AY199" s="2">
        <v>0</v>
      </c>
      <c r="AZ199" s="2">
        <v>0</v>
      </c>
      <c r="BA199" s="2">
        <v>0</v>
      </c>
      <c r="BB199" s="2">
        <f t="shared" si="124"/>
        <v>0</v>
      </c>
      <c r="BC199" s="2">
        <f t="shared" si="125"/>
        <v>0</v>
      </c>
      <c r="BD199" s="2">
        <v>0</v>
      </c>
      <c r="BE199" s="2">
        <v>0</v>
      </c>
      <c r="BF199" s="2">
        <v>0</v>
      </c>
      <c r="BG199" s="2">
        <f t="shared" si="126"/>
        <v>0.29166666666666663</v>
      </c>
      <c r="BH199" s="2">
        <f t="shared" si="127"/>
        <v>0.33333333333333331</v>
      </c>
      <c r="BI199" s="2">
        <f t="shared" si="128"/>
        <v>0.5</v>
      </c>
      <c r="BJ199" s="2">
        <v>1</v>
      </c>
      <c r="BK199" s="2">
        <v>1</v>
      </c>
      <c r="BL199" s="2">
        <v>0</v>
      </c>
      <c r="BM199" s="2">
        <v>0</v>
      </c>
      <c r="BN199" s="2">
        <v>0</v>
      </c>
      <c r="BO199" s="2">
        <v>1</v>
      </c>
      <c r="BP199" s="2">
        <f t="shared" si="129"/>
        <v>0.16666666666666666</v>
      </c>
      <c r="BQ199" s="2">
        <v>0</v>
      </c>
      <c r="BR199" s="2">
        <v>0</v>
      </c>
      <c r="BS199" s="2">
        <v>1</v>
      </c>
      <c r="BT199" s="2">
        <v>0</v>
      </c>
      <c r="BU199" s="2">
        <v>0</v>
      </c>
      <c r="BV199" s="2">
        <v>0</v>
      </c>
      <c r="BW199" s="2">
        <f t="shared" si="130"/>
        <v>0.25</v>
      </c>
      <c r="BX199" s="2">
        <f t="shared" si="131"/>
        <v>0.5</v>
      </c>
      <c r="BY199" s="2">
        <v>0</v>
      </c>
      <c r="BZ199" s="2">
        <v>0</v>
      </c>
      <c r="CA199" s="2">
        <v>1</v>
      </c>
      <c r="CB199" s="2">
        <v>1</v>
      </c>
      <c r="CC199" s="2">
        <f t="shared" si="132"/>
        <v>0</v>
      </c>
      <c r="CD199" s="2">
        <f t="shared" si="133"/>
        <v>0</v>
      </c>
      <c r="CE199" s="2">
        <v>0</v>
      </c>
      <c r="CF199" s="2">
        <v>0</v>
      </c>
      <c r="CG199" s="2">
        <f t="shared" si="134"/>
        <v>0</v>
      </c>
      <c r="CH199" s="2">
        <v>0</v>
      </c>
      <c r="CI199" s="2">
        <v>0</v>
      </c>
      <c r="CJ199" s="2">
        <v>0</v>
      </c>
      <c r="CK199" s="2">
        <v>0</v>
      </c>
    </row>
    <row r="200" spans="1:89" x14ac:dyDescent="0.2">
      <c r="A200" s="1">
        <v>192</v>
      </c>
      <c r="B200" s="1" t="s">
        <v>405</v>
      </c>
      <c r="C200" s="1" t="s">
        <v>404</v>
      </c>
      <c r="D200" s="1" t="s">
        <v>227</v>
      </c>
      <c r="E200" s="1" t="s">
        <v>297</v>
      </c>
      <c r="F200" s="1" t="s">
        <v>297</v>
      </c>
      <c r="G200" s="2">
        <f t="shared" si="102"/>
        <v>0.25148809523809523</v>
      </c>
      <c r="H200" s="2">
        <f t="shared" si="103"/>
        <v>0.19047619047619047</v>
      </c>
      <c r="I200" s="2">
        <f t="shared" si="104"/>
        <v>0.3125</v>
      </c>
      <c r="J200" s="2">
        <f t="shared" si="105"/>
        <v>0.54761904761904756</v>
      </c>
      <c r="K200" s="2">
        <f t="shared" si="106"/>
        <v>0.42857142857142855</v>
      </c>
      <c r="L200" s="2">
        <f t="shared" si="107"/>
        <v>0.42857142857142855</v>
      </c>
      <c r="M200" s="2">
        <v>1</v>
      </c>
      <c r="N200" s="2">
        <v>0</v>
      </c>
      <c r="O200" s="2">
        <f t="shared" si="108"/>
        <v>1</v>
      </c>
      <c r="P200" s="2">
        <v>0.25</v>
      </c>
      <c r="Q200" s="2">
        <v>0.75</v>
      </c>
      <c r="R200" s="2">
        <f t="shared" si="109"/>
        <v>0</v>
      </c>
      <c r="S200" s="2">
        <v>0</v>
      </c>
      <c r="T200" s="2">
        <v>0</v>
      </c>
      <c r="U200" s="2">
        <v>0</v>
      </c>
      <c r="V200" s="2">
        <v>0</v>
      </c>
      <c r="W200" s="2">
        <v>1</v>
      </c>
      <c r="X200" s="2">
        <f t="shared" si="110"/>
        <v>0.66666666666666663</v>
      </c>
      <c r="Y200" s="2">
        <f t="shared" si="111"/>
        <v>0.66666666666666663</v>
      </c>
      <c r="Z200" s="2">
        <f t="shared" si="112"/>
        <v>0</v>
      </c>
      <c r="AA200" s="2">
        <v>0</v>
      </c>
      <c r="AB200" s="2">
        <v>0</v>
      </c>
      <c r="AC200" s="2">
        <f t="shared" si="113"/>
        <v>1</v>
      </c>
      <c r="AD200" s="2">
        <v>0.5</v>
      </c>
      <c r="AE200" s="2">
        <v>0.5</v>
      </c>
      <c r="AF200" s="2">
        <f t="shared" si="114"/>
        <v>1</v>
      </c>
      <c r="AG200" s="2">
        <v>0.5</v>
      </c>
      <c r="AH200" s="2">
        <v>0.5</v>
      </c>
      <c r="AI200" s="2">
        <f t="shared" si="115"/>
        <v>0</v>
      </c>
      <c r="AJ200" s="2">
        <f t="shared" si="116"/>
        <v>0</v>
      </c>
      <c r="AK200" s="2">
        <f t="shared" si="117"/>
        <v>0</v>
      </c>
      <c r="AL200" s="2">
        <f t="shared" si="118"/>
        <v>0</v>
      </c>
      <c r="AM200" s="2">
        <v>0</v>
      </c>
      <c r="AN200" s="2">
        <v>0</v>
      </c>
      <c r="AO200" s="2">
        <v>0</v>
      </c>
      <c r="AP200" s="2">
        <f t="shared" si="119"/>
        <v>0</v>
      </c>
      <c r="AQ200" s="2">
        <f t="shared" si="120"/>
        <v>0</v>
      </c>
      <c r="AR200" s="2">
        <v>0</v>
      </c>
      <c r="AS200" s="2">
        <v>0</v>
      </c>
      <c r="AT200" s="2">
        <v>0</v>
      </c>
      <c r="AU200" s="2">
        <v>0</v>
      </c>
      <c r="AV200" s="2">
        <f t="shared" si="121"/>
        <v>0.16666666666666666</v>
      </c>
      <c r="AW200" s="2">
        <f t="shared" si="122"/>
        <v>0</v>
      </c>
      <c r="AX200" s="2">
        <f t="shared" si="123"/>
        <v>0</v>
      </c>
      <c r="AY200" s="2">
        <v>0</v>
      </c>
      <c r="AZ200" s="2">
        <v>0</v>
      </c>
      <c r="BA200" s="2">
        <v>0</v>
      </c>
      <c r="BB200" s="2">
        <f t="shared" si="124"/>
        <v>0.33333333333333331</v>
      </c>
      <c r="BC200" s="2">
        <f t="shared" si="125"/>
        <v>0.33333333333333331</v>
      </c>
      <c r="BD200" s="2">
        <v>0</v>
      </c>
      <c r="BE200" s="2">
        <v>0</v>
      </c>
      <c r="BF200" s="2">
        <v>1</v>
      </c>
      <c r="BG200" s="2">
        <f t="shared" si="126"/>
        <v>0.29166666666666663</v>
      </c>
      <c r="BH200" s="2">
        <f t="shared" si="127"/>
        <v>0.33333333333333331</v>
      </c>
      <c r="BI200" s="2">
        <f t="shared" si="128"/>
        <v>0.5</v>
      </c>
      <c r="BJ200" s="2">
        <v>1</v>
      </c>
      <c r="BK200" s="2">
        <v>0</v>
      </c>
      <c r="BL200" s="2">
        <v>1</v>
      </c>
      <c r="BM200" s="2">
        <v>0</v>
      </c>
      <c r="BN200" s="2">
        <v>0</v>
      </c>
      <c r="BO200" s="2">
        <v>1</v>
      </c>
      <c r="BP200" s="2">
        <f t="shared" si="129"/>
        <v>0.16666666666666666</v>
      </c>
      <c r="BQ200" s="2">
        <v>1</v>
      </c>
      <c r="BR200" s="2">
        <v>0</v>
      </c>
      <c r="BS200" s="2">
        <v>0</v>
      </c>
      <c r="BT200" s="2">
        <v>0</v>
      </c>
      <c r="BU200" s="2">
        <v>0</v>
      </c>
      <c r="BV200" s="2">
        <v>0</v>
      </c>
      <c r="BW200" s="2">
        <f t="shared" si="130"/>
        <v>0.25</v>
      </c>
      <c r="BX200" s="2">
        <f t="shared" si="131"/>
        <v>0.5</v>
      </c>
      <c r="BY200" s="2">
        <v>1</v>
      </c>
      <c r="BZ200" s="2">
        <v>0</v>
      </c>
      <c r="CA200" s="2">
        <v>1</v>
      </c>
      <c r="CB200" s="2">
        <v>0</v>
      </c>
      <c r="CC200" s="2">
        <f t="shared" si="132"/>
        <v>0</v>
      </c>
      <c r="CD200" s="2">
        <f t="shared" si="133"/>
        <v>0</v>
      </c>
      <c r="CE200" s="2">
        <v>0</v>
      </c>
      <c r="CF200" s="2">
        <v>0</v>
      </c>
      <c r="CG200" s="2">
        <f t="shared" si="134"/>
        <v>0</v>
      </c>
      <c r="CH200" s="2">
        <v>0</v>
      </c>
      <c r="CI200" s="2">
        <v>0</v>
      </c>
      <c r="CJ200" s="2">
        <v>0</v>
      </c>
      <c r="CK200" s="2">
        <v>0</v>
      </c>
    </row>
    <row r="201" spans="1:89" x14ac:dyDescent="0.2">
      <c r="A201" s="1">
        <v>168</v>
      </c>
      <c r="B201" s="1" t="s">
        <v>391</v>
      </c>
      <c r="C201" s="1" t="s">
        <v>387</v>
      </c>
      <c r="D201" s="1" t="s">
        <v>211</v>
      </c>
      <c r="E201" s="1" t="s">
        <v>297</v>
      </c>
      <c r="F201" s="1" t="s">
        <v>297</v>
      </c>
      <c r="G201" s="2">
        <f t="shared" si="102"/>
        <v>0.24404761904761904</v>
      </c>
      <c r="H201" s="2">
        <f t="shared" si="103"/>
        <v>0.13392857142857142</v>
      </c>
      <c r="I201" s="2">
        <f t="shared" si="104"/>
        <v>0.35416666666666663</v>
      </c>
      <c r="J201" s="2">
        <f t="shared" si="105"/>
        <v>0.30952380952380953</v>
      </c>
      <c r="K201" s="2">
        <f t="shared" si="106"/>
        <v>0.2857142857142857</v>
      </c>
      <c r="L201" s="2">
        <f t="shared" si="107"/>
        <v>0.2857142857142857</v>
      </c>
      <c r="M201" s="2">
        <v>1</v>
      </c>
      <c r="N201" s="2">
        <v>0</v>
      </c>
      <c r="O201" s="2">
        <f t="shared" si="108"/>
        <v>0</v>
      </c>
      <c r="P201" s="2">
        <v>0</v>
      </c>
      <c r="Q201" s="2">
        <v>0</v>
      </c>
      <c r="R201" s="2">
        <f t="shared" si="109"/>
        <v>0</v>
      </c>
      <c r="S201" s="2">
        <v>0</v>
      </c>
      <c r="T201" s="2">
        <v>0</v>
      </c>
      <c r="U201" s="2">
        <v>0</v>
      </c>
      <c r="V201" s="2">
        <v>0</v>
      </c>
      <c r="W201" s="2">
        <v>1</v>
      </c>
      <c r="X201" s="2">
        <f t="shared" si="110"/>
        <v>0.33333333333333331</v>
      </c>
      <c r="Y201" s="2">
        <f t="shared" si="111"/>
        <v>0.33333333333333331</v>
      </c>
      <c r="Z201" s="2">
        <f t="shared" si="112"/>
        <v>0</v>
      </c>
      <c r="AA201" s="2">
        <v>0</v>
      </c>
      <c r="AB201" s="2">
        <v>0</v>
      </c>
      <c r="AC201" s="2">
        <f t="shared" si="113"/>
        <v>0</v>
      </c>
      <c r="AD201" s="2">
        <v>0</v>
      </c>
      <c r="AE201" s="2">
        <v>0</v>
      </c>
      <c r="AF201" s="2">
        <f t="shared" si="114"/>
        <v>1</v>
      </c>
      <c r="AG201" s="2">
        <v>0.5</v>
      </c>
      <c r="AH201" s="2">
        <v>0.5</v>
      </c>
      <c r="AI201" s="2">
        <f t="shared" si="115"/>
        <v>0.125</v>
      </c>
      <c r="AJ201" s="2">
        <f t="shared" si="116"/>
        <v>0</v>
      </c>
      <c r="AK201" s="2">
        <f t="shared" si="117"/>
        <v>0</v>
      </c>
      <c r="AL201" s="2">
        <f t="shared" si="118"/>
        <v>0</v>
      </c>
      <c r="AM201" s="2">
        <v>0</v>
      </c>
      <c r="AN201" s="2">
        <v>0</v>
      </c>
      <c r="AO201" s="2">
        <v>0</v>
      </c>
      <c r="AP201" s="2">
        <f t="shared" si="119"/>
        <v>0.25</v>
      </c>
      <c r="AQ201" s="2">
        <f t="shared" si="120"/>
        <v>0.25</v>
      </c>
      <c r="AR201" s="2">
        <v>1</v>
      </c>
      <c r="AS201" s="2">
        <v>0</v>
      </c>
      <c r="AT201" s="2">
        <v>0</v>
      </c>
      <c r="AU201" s="2">
        <v>0</v>
      </c>
      <c r="AV201" s="2">
        <f t="shared" si="121"/>
        <v>0.16666666666666666</v>
      </c>
      <c r="AW201" s="2">
        <f t="shared" si="122"/>
        <v>0</v>
      </c>
      <c r="AX201" s="2">
        <f t="shared" si="123"/>
        <v>0</v>
      </c>
      <c r="AY201" s="2">
        <v>0</v>
      </c>
      <c r="AZ201" s="2">
        <v>0</v>
      </c>
      <c r="BA201" s="2">
        <v>0</v>
      </c>
      <c r="BB201" s="2">
        <f t="shared" si="124"/>
        <v>0.33333333333333331</v>
      </c>
      <c r="BC201" s="2">
        <f t="shared" si="125"/>
        <v>0.33333333333333331</v>
      </c>
      <c r="BD201" s="2">
        <v>1</v>
      </c>
      <c r="BE201" s="2">
        <v>0</v>
      </c>
      <c r="BF201" s="2">
        <v>0</v>
      </c>
      <c r="BG201" s="2">
        <f t="shared" si="126"/>
        <v>0.375</v>
      </c>
      <c r="BH201" s="2">
        <f t="shared" si="127"/>
        <v>0.25</v>
      </c>
      <c r="BI201" s="2">
        <f t="shared" si="128"/>
        <v>0.33333333333333331</v>
      </c>
      <c r="BJ201" s="2">
        <v>1</v>
      </c>
      <c r="BK201" s="2">
        <v>1</v>
      </c>
      <c r="BL201" s="2">
        <v>0</v>
      </c>
      <c r="BM201" s="2">
        <v>0</v>
      </c>
      <c r="BN201" s="2">
        <v>0</v>
      </c>
      <c r="BO201" s="2">
        <v>0</v>
      </c>
      <c r="BP201" s="2">
        <f t="shared" si="129"/>
        <v>0.16666666666666666</v>
      </c>
      <c r="BQ201" s="2">
        <v>0</v>
      </c>
      <c r="BR201" s="2">
        <v>0</v>
      </c>
      <c r="BS201" s="2">
        <v>0</v>
      </c>
      <c r="BT201" s="2">
        <v>0</v>
      </c>
      <c r="BU201" s="2">
        <v>0</v>
      </c>
      <c r="BV201" s="2">
        <v>1</v>
      </c>
      <c r="BW201" s="2">
        <f t="shared" si="130"/>
        <v>0.5</v>
      </c>
      <c r="BX201" s="2">
        <f t="shared" si="131"/>
        <v>0.75</v>
      </c>
      <c r="BY201" s="2">
        <v>1</v>
      </c>
      <c r="BZ201" s="2">
        <v>1</v>
      </c>
      <c r="CA201" s="2">
        <v>1</v>
      </c>
      <c r="CB201" s="2">
        <v>0</v>
      </c>
      <c r="CC201" s="2">
        <f t="shared" si="132"/>
        <v>0.25</v>
      </c>
      <c r="CD201" s="2">
        <f t="shared" si="133"/>
        <v>0</v>
      </c>
      <c r="CE201" s="2">
        <v>0</v>
      </c>
      <c r="CF201" s="2">
        <v>0</v>
      </c>
      <c r="CG201" s="2">
        <f t="shared" si="134"/>
        <v>0</v>
      </c>
      <c r="CH201" s="2">
        <v>0</v>
      </c>
      <c r="CI201" s="2">
        <v>0</v>
      </c>
      <c r="CJ201" s="2">
        <v>1</v>
      </c>
      <c r="CK201" s="2">
        <v>0</v>
      </c>
    </row>
    <row r="202" spans="1:89" x14ac:dyDescent="0.2">
      <c r="A202" s="1">
        <v>167</v>
      </c>
      <c r="B202" s="1" t="s">
        <v>388</v>
      </c>
      <c r="C202" s="1" t="s">
        <v>387</v>
      </c>
      <c r="D202" s="1" t="s">
        <v>209</v>
      </c>
      <c r="E202" s="1" t="s">
        <v>297</v>
      </c>
      <c r="F202" s="1" t="s">
        <v>297</v>
      </c>
      <c r="G202" s="2">
        <f t="shared" si="102"/>
        <v>0.24107142857142855</v>
      </c>
      <c r="H202" s="2">
        <f t="shared" si="103"/>
        <v>0.19047619047619047</v>
      </c>
      <c r="I202" s="2">
        <f t="shared" si="104"/>
        <v>0.29166666666666663</v>
      </c>
      <c r="J202" s="2">
        <f t="shared" si="105"/>
        <v>0.38095238095238093</v>
      </c>
      <c r="K202" s="2">
        <f t="shared" si="106"/>
        <v>0.42857142857142855</v>
      </c>
      <c r="L202" s="2">
        <f t="shared" si="107"/>
        <v>0.42857142857142855</v>
      </c>
      <c r="M202" s="2">
        <v>1</v>
      </c>
      <c r="N202" s="2">
        <v>0</v>
      </c>
      <c r="O202" s="2">
        <f t="shared" si="108"/>
        <v>0</v>
      </c>
      <c r="P202" s="2">
        <v>0</v>
      </c>
      <c r="Q202" s="2">
        <v>0</v>
      </c>
      <c r="R202" s="2">
        <f t="shared" si="109"/>
        <v>1</v>
      </c>
      <c r="S202" s="2">
        <v>0.25</v>
      </c>
      <c r="T202" s="2">
        <v>0.75</v>
      </c>
      <c r="U202" s="2">
        <v>0</v>
      </c>
      <c r="V202" s="2">
        <v>0</v>
      </c>
      <c r="W202" s="2">
        <v>1</v>
      </c>
      <c r="X202" s="2">
        <f t="shared" si="110"/>
        <v>0.33333333333333331</v>
      </c>
      <c r="Y202" s="2">
        <f t="shared" si="111"/>
        <v>0.33333333333333331</v>
      </c>
      <c r="Z202" s="2">
        <f t="shared" si="112"/>
        <v>0</v>
      </c>
      <c r="AA202" s="2">
        <v>0</v>
      </c>
      <c r="AB202" s="2">
        <v>0</v>
      </c>
      <c r="AC202" s="2">
        <f t="shared" si="113"/>
        <v>0</v>
      </c>
      <c r="AD202" s="2">
        <v>0</v>
      </c>
      <c r="AE202" s="2">
        <v>0</v>
      </c>
      <c r="AF202" s="2">
        <f t="shared" si="114"/>
        <v>1</v>
      </c>
      <c r="AG202" s="2">
        <v>0.5</v>
      </c>
      <c r="AH202" s="2">
        <v>0.5</v>
      </c>
      <c r="AI202" s="2">
        <f t="shared" si="115"/>
        <v>0.125</v>
      </c>
      <c r="AJ202" s="2">
        <f t="shared" si="116"/>
        <v>0</v>
      </c>
      <c r="AK202" s="2">
        <f t="shared" si="117"/>
        <v>0</v>
      </c>
      <c r="AL202" s="2">
        <f t="shared" si="118"/>
        <v>0</v>
      </c>
      <c r="AM202" s="2">
        <v>0</v>
      </c>
      <c r="AN202" s="2">
        <v>0</v>
      </c>
      <c r="AO202" s="2">
        <v>0</v>
      </c>
      <c r="AP202" s="2">
        <f t="shared" si="119"/>
        <v>0.25</v>
      </c>
      <c r="AQ202" s="2">
        <f t="shared" si="120"/>
        <v>0.25</v>
      </c>
      <c r="AR202" s="2">
        <v>0</v>
      </c>
      <c r="AS202" s="2">
        <v>0</v>
      </c>
      <c r="AT202" s="2">
        <v>1</v>
      </c>
      <c r="AU202" s="2">
        <v>0</v>
      </c>
      <c r="AV202" s="2">
        <f t="shared" si="121"/>
        <v>0.16666666666666666</v>
      </c>
      <c r="AW202" s="2">
        <f t="shared" si="122"/>
        <v>0</v>
      </c>
      <c r="AX202" s="2">
        <f t="shared" si="123"/>
        <v>0</v>
      </c>
      <c r="AY202" s="2">
        <v>0</v>
      </c>
      <c r="AZ202" s="2">
        <v>0</v>
      </c>
      <c r="BA202" s="2">
        <v>0</v>
      </c>
      <c r="BB202" s="2">
        <f t="shared" si="124"/>
        <v>0.33333333333333331</v>
      </c>
      <c r="BC202" s="2">
        <f t="shared" si="125"/>
        <v>0.33333333333333331</v>
      </c>
      <c r="BD202" s="2">
        <v>1</v>
      </c>
      <c r="BE202" s="2">
        <v>0</v>
      </c>
      <c r="BF202" s="2">
        <v>0</v>
      </c>
      <c r="BG202" s="2">
        <f t="shared" si="126"/>
        <v>0.29166666666666663</v>
      </c>
      <c r="BH202" s="2">
        <f t="shared" si="127"/>
        <v>0.33333333333333331</v>
      </c>
      <c r="BI202" s="2">
        <f t="shared" si="128"/>
        <v>0.33333333333333331</v>
      </c>
      <c r="BJ202" s="2">
        <v>0</v>
      </c>
      <c r="BK202" s="2">
        <v>0</v>
      </c>
      <c r="BL202" s="2">
        <v>1</v>
      </c>
      <c r="BM202" s="2">
        <v>0</v>
      </c>
      <c r="BN202" s="2">
        <v>0</v>
      </c>
      <c r="BO202" s="2">
        <v>1</v>
      </c>
      <c r="BP202" s="2">
        <f t="shared" si="129"/>
        <v>0.33333333333333331</v>
      </c>
      <c r="BQ202" s="2">
        <v>0</v>
      </c>
      <c r="BR202" s="2">
        <v>0</v>
      </c>
      <c r="BS202" s="2">
        <v>1</v>
      </c>
      <c r="BT202" s="2">
        <v>0</v>
      </c>
      <c r="BU202" s="2">
        <v>0</v>
      </c>
      <c r="BV202" s="2">
        <v>1</v>
      </c>
      <c r="BW202" s="2">
        <f t="shared" si="130"/>
        <v>0.25</v>
      </c>
      <c r="BX202" s="2">
        <f t="shared" si="131"/>
        <v>0</v>
      </c>
      <c r="BY202" s="2">
        <v>0</v>
      </c>
      <c r="BZ202" s="2">
        <v>0</v>
      </c>
      <c r="CA202" s="2">
        <v>0</v>
      </c>
      <c r="CB202" s="2">
        <v>0</v>
      </c>
      <c r="CC202" s="2">
        <f t="shared" si="132"/>
        <v>0.5</v>
      </c>
      <c r="CD202" s="2">
        <f t="shared" si="133"/>
        <v>0</v>
      </c>
      <c r="CE202" s="2">
        <v>0</v>
      </c>
      <c r="CF202" s="2">
        <v>0</v>
      </c>
      <c r="CG202" s="2">
        <f t="shared" si="134"/>
        <v>1</v>
      </c>
      <c r="CH202" s="2">
        <v>0.5</v>
      </c>
      <c r="CI202" s="2">
        <v>0.5</v>
      </c>
      <c r="CJ202" s="2">
        <v>1</v>
      </c>
      <c r="CK202" s="2">
        <v>0</v>
      </c>
    </row>
    <row r="203" spans="1:89" x14ac:dyDescent="0.2">
      <c r="A203" s="1">
        <v>173</v>
      </c>
      <c r="B203" s="1" t="s">
        <v>388</v>
      </c>
      <c r="C203" s="1" t="s">
        <v>387</v>
      </c>
      <c r="D203" s="1" t="s">
        <v>231</v>
      </c>
      <c r="E203" s="1" t="s">
        <v>297</v>
      </c>
      <c r="F203" s="1" t="s">
        <v>297</v>
      </c>
      <c r="G203" s="2">
        <f t="shared" si="102"/>
        <v>0.23363095238095236</v>
      </c>
      <c r="H203" s="2">
        <f t="shared" si="103"/>
        <v>0.15476190476190477</v>
      </c>
      <c r="I203" s="2">
        <f t="shared" si="104"/>
        <v>0.3125</v>
      </c>
      <c r="J203" s="2">
        <f t="shared" si="105"/>
        <v>0.47619047619047616</v>
      </c>
      <c r="K203" s="2">
        <f t="shared" si="106"/>
        <v>0.2857142857142857</v>
      </c>
      <c r="L203" s="2">
        <f t="shared" si="107"/>
        <v>0.2857142857142857</v>
      </c>
      <c r="M203" s="2">
        <v>1</v>
      </c>
      <c r="N203" s="2">
        <v>0</v>
      </c>
      <c r="O203" s="2">
        <f t="shared" si="108"/>
        <v>1</v>
      </c>
      <c r="P203" s="2">
        <v>0.25</v>
      </c>
      <c r="Q203" s="2">
        <v>0.75</v>
      </c>
      <c r="R203" s="2">
        <f t="shared" si="109"/>
        <v>0</v>
      </c>
      <c r="S203" s="2">
        <v>0</v>
      </c>
      <c r="T203" s="2">
        <v>0</v>
      </c>
      <c r="U203" s="2">
        <v>0</v>
      </c>
      <c r="V203" s="2">
        <v>0</v>
      </c>
      <c r="W203" s="2">
        <v>0</v>
      </c>
      <c r="X203" s="2">
        <f t="shared" si="110"/>
        <v>0.66666666666666663</v>
      </c>
      <c r="Y203" s="2">
        <f t="shared" si="111"/>
        <v>0.66666666666666663</v>
      </c>
      <c r="Z203" s="2">
        <f t="shared" si="112"/>
        <v>0</v>
      </c>
      <c r="AA203" s="2">
        <v>0</v>
      </c>
      <c r="AB203" s="2">
        <v>0</v>
      </c>
      <c r="AC203" s="2">
        <f t="shared" si="113"/>
        <v>1</v>
      </c>
      <c r="AD203" s="2">
        <v>0.5</v>
      </c>
      <c r="AE203" s="2">
        <v>0.5</v>
      </c>
      <c r="AF203" s="2">
        <f t="shared" si="114"/>
        <v>1</v>
      </c>
      <c r="AG203" s="2">
        <v>0.5</v>
      </c>
      <c r="AH203" s="2">
        <v>0.5</v>
      </c>
      <c r="AI203" s="2">
        <f t="shared" si="115"/>
        <v>0</v>
      </c>
      <c r="AJ203" s="2">
        <f t="shared" si="116"/>
        <v>0</v>
      </c>
      <c r="AK203" s="2">
        <f t="shared" si="117"/>
        <v>0</v>
      </c>
      <c r="AL203" s="2">
        <f t="shared" si="118"/>
        <v>0</v>
      </c>
      <c r="AM203" s="2">
        <v>0</v>
      </c>
      <c r="AN203" s="2">
        <v>0</v>
      </c>
      <c r="AO203" s="2">
        <v>0</v>
      </c>
      <c r="AP203" s="2">
        <f t="shared" si="119"/>
        <v>0</v>
      </c>
      <c r="AQ203" s="2">
        <f t="shared" si="120"/>
        <v>0</v>
      </c>
      <c r="AR203" s="2">
        <v>0</v>
      </c>
      <c r="AS203" s="2">
        <v>0</v>
      </c>
      <c r="AT203" s="2">
        <v>0</v>
      </c>
      <c r="AU203" s="2">
        <v>0</v>
      </c>
      <c r="AV203" s="2">
        <f t="shared" si="121"/>
        <v>0.16666666666666666</v>
      </c>
      <c r="AW203" s="2">
        <f t="shared" si="122"/>
        <v>0</v>
      </c>
      <c r="AX203" s="2">
        <f t="shared" si="123"/>
        <v>0</v>
      </c>
      <c r="AY203" s="2">
        <v>0</v>
      </c>
      <c r="AZ203" s="2">
        <v>0</v>
      </c>
      <c r="BA203" s="2">
        <v>0</v>
      </c>
      <c r="BB203" s="2">
        <f t="shared" si="124"/>
        <v>0.33333333333333331</v>
      </c>
      <c r="BC203" s="2">
        <f t="shared" si="125"/>
        <v>0.33333333333333331</v>
      </c>
      <c r="BD203" s="2">
        <v>0</v>
      </c>
      <c r="BE203" s="2">
        <v>0</v>
      </c>
      <c r="BF203" s="2">
        <v>1</v>
      </c>
      <c r="BG203" s="2">
        <f t="shared" si="126"/>
        <v>0.29166666666666663</v>
      </c>
      <c r="BH203" s="2">
        <f t="shared" si="127"/>
        <v>0.33333333333333331</v>
      </c>
      <c r="BI203" s="2">
        <f t="shared" si="128"/>
        <v>0.66666666666666663</v>
      </c>
      <c r="BJ203" s="2">
        <v>1</v>
      </c>
      <c r="BK203" s="2">
        <v>1</v>
      </c>
      <c r="BL203" s="2">
        <v>1</v>
      </c>
      <c r="BM203" s="2">
        <v>0</v>
      </c>
      <c r="BN203" s="2">
        <v>0</v>
      </c>
      <c r="BO203" s="2">
        <v>1</v>
      </c>
      <c r="BP203" s="2">
        <f t="shared" si="129"/>
        <v>0</v>
      </c>
      <c r="BQ203" s="2">
        <v>0</v>
      </c>
      <c r="BR203" s="2">
        <v>0</v>
      </c>
      <c r="BS203" s="2">
        <v>0</v>
      </c>
      <c r="BT203" s="2">
        <v>0</v>
      </c>
      <c r="BU203" s="2">
        <v>0</v>
      </c>
      <c r="BV203" s="2">
        <v>0</v>
      </c>
      <c r="BW203" s="2">
        <f t="shared" si="130"/>
        <v>0.25</v>
      </c>
      <c r="BX203" s="2">
        <f t="shared" si="131"/>
        <v>0.5</v>
      </c>
      <c r="BY203" s="2">
        <v>1</v>
      </c>
      <c r="BZ203" s="2">
        <v>1</v>
      </c>
      <c r="CA203" s="2">
        <v>0</v>
      </c>
      <c r="CB203" s="2">
        <v>0</v>
      </c>
      <c r="CC203" s="2">
        <f t="shared" si="132"/>
        <v>0</v>
      </c>
      <c r="CD203" s="2">
        <f t="shared" si="133"/>
        <v>0</v>
      </c>
      <c r="CE203" s="2">
        <v>0</v>
      </c>
      <c r="CF203" s="2">
        <v>0</v>
      </c>
      <c r="CG203" s="2">
        <f t="shared" si="134"/>
        <v>0</v>
      </c>
      <c r="CH203" s="2">
        <v>0</v>
      </c>
      <c r="CI203" s="2">
        <v>0</v>
      </c>
      <c r="CJ203" s="2">
        <v>0</v>
      </c>
      <c r="CK203" s="2">
        <v>0</v>
      </c>
    </row>
    <row r="204" spans="1:89" x14ac:dyDescent="0.2">
      <c r="A204" s="1">
        <v>35</v>
      </c>
      <c r="B204" s="1" t="s">
        <v>255</v>
      </c>
      <c r="C204" s="1" t="s">
        <v>253</v>
      </c>
      <c r="D204" s="1" t="s">
        <v>221</v>
      </c>
      <c r="E204" s="1" t="s">
        <v>190</v>
      </c>
      <c r="F204" s="1" t="s">
        <v>191</v>
      </c>
      <c r="G204" s="2">
        <f t="shared" si="102"/>
        <v>0.22842261904761904</v>
      </c>
      <c r="H204" s="2">
        <f t="shared" si="103"/>
        <v>0.15476190476190477</v>
      </c>
      <c r="I204" s="2">
        <f t="shared" si="104"/>
        <v>0.30208333333333337</v>
      </c>
      <c r="J204" s="2">
        <f t="shared" si="105"/>
        <v>0.43452380952380953</v>
      </c>
      <c r="K204" s="2">
        <f t="shared" si="106"/>
        <v>0.2857142857142857</v>
      </c>
      <c r="L204" s="2">
        <f t="shared" si="107"/>
        <v>0.2857142857142857</v>
      </c>
      <c r="M204" s="2">
        <v>1</v>
      </c>
      <c r="N204" s="2">
        <v>0</v>
      </c>
      <c r="O204" s="2">
        <f t="shared" si="108"/>
        <v>0</v>
      </c>
      <c r="P204" s="2">
        <v>0</v>
      </c>
      <c r="Q204" s="2">
        <v>0</v>
      </c>
      <c r="R204" s="2">
        <f t="shared" si="109"/>
        <v>0</v>
      </c>
      <c r="S204" s="2">
        <v>0</v>
      </c>
      <c r="T204" s="2">
        <v>0</v>
      </c>
      <c r="U204" s="2">
        <v>0</v>
      </c>
      <c r="V204" s="2">
        <v>0</v>
      </c>
      <c r="W204" s="2">
        <v>1</v>
      </c>
      <c r="X204" s="2">
        <f t="shared" si="110"/>
        <v>0.58333333333333337</v>
      </c>
      <c r="Y204" s="2">
        <f t="shared" si="111"/>
        <v>0.58333333333333337</v>
      </c>
      <c r="Z204" s="2">
        <f t="shared" si="112"/>
        <v>0.75</v>
      </c>
      <c r="AA204" s="2">
        <v>0.25</v>
      </c>
      <c r="AB204" s="2">
        <v>0.5</v>
      </c>
      <c r="AC204" s="2">
        <f t="shared" si="113"/>
        <v>0</v>
      </c>
      <c r="AD204" s="2">
        <v>0</v>
      </c>
      <c r="AE204" s="2">
        <v>0</v>
      </c>
      <c r="AF204" s="2">
        <f t="shared" si="114"/>
        <v>1</v>
      </c>
      <c r="AG204" s="2">
        <v>0.5</v>
      </c>
      <c r="AH204" s="2">
        <v>0.5</v>
      </c>
      <c r="AI204" s="2">
        <f t="shared" si="115"/>
        <v>0.125</v>
      </c>
      <c r="AJ204" s="2">
        <f t="shared" si="116"/>
        <v>0</v>
      </c>
      <c r="AK204" s="2">
        <f t="shared" si="117"/>
        <v>0</v>
      </c>
      <c r="AL204" s="2">
        <f t="shared" si="118"/>
        <v>0</v>
      </c>
      <c r="AM204" s="2">
        <v>0</v>
      </c>
      <c r="AN204" s="2">
        <v>0</v>
      </c>
      <c r="AO204" s="2">
        <v>0</v>
      </c>
      <c r="AP204" s="2">
        <f t="shared" si="119"/>
        <v>0.25</v>
      </c>
      <c r="AQ204" s="2">
        <f t="shared" si="120"/>
        <v>0.25</v>
      </c>
      <c r="AR204" s="2">
        <v>0</v>
      </c>
      <c r="AS204" s="2">
        <v>0</v>
      </c>
      <c r="AT204" s="2">
        <v>1</v>
      </c>
      <c r="AU204" s="2">
        <v>0</v>
      </c>
      <c r="AV204" s="2">
        <f t="shared" si="121"/>
        <v>0</v>
      </c>
      <c r="AW204" s="2">
        <f t="shared" si="122"/>
        <v>0</v>
      </c>
      <c r="AX204" s="2">
        <f t="shared" si="123"/>
        <v>0</v>
      </c>
      <c r="AY204" s="2">
        <v>0</v>
      </c>
      <c r="AZ204" s="2">
        <v>0</v>
      </c>
      <c r="BA204" s="2">
        <v>0</v>
      </c>
      <c r="BB204" s="2">
        <f t="shared" si="124"/>
        <v>0</v>
      </c>
      <c r="BC204" s="2">
        <f t="shared" si="125"/>
        <v>0</v>
      </c>
      <c r="BD204" s="2">
        <v>0</v>
      </c>
      <c r="BE204" s="2">
        <v>0</v>
      </c>
      <c r="BF204" s="2">
        <v>0</v>
      </c>
      <c r="BG204" s="2">
        <f t="shared" si="126"/>
        <v>0.35416666666666663</v>
      </c>
      <c r="BH204" s="2">
        <f t="shared" si="127"/>
        <v>0.33333333333333331</v>
      </c>
      <c r="BI204" s="2">
        <f t="shared" si="128"/>
        <v>0.33333333333333331</v>
      </c>
      <c r="BJ204" s="2">
        <v>0</v>
      </c>
      <c r="BK204" s="2">
        <v>1</v>
      </c>
      <c r="BL204" s="2">
        <v>1</v>
      </c>
      <c r="BM204" s="2">
        <v>0</v>
      </c>
      <c r="BN204" s="2">
        <v>0</v>
      </c>
      <c r="BO204" s="2">
        <v>0</v>
      </c>
      <c r="BP204" s="2">
        <f t="shared" si="129"/>
        <v>0.33333333333333331</v>
      </c>
      <c r="BQ204" s="2">
        <v>1</v>
      </c>
      <c r="BR204" s="2">
        <v>0</v>
      </c>
      <c r="BS204" s="2">
        <v>1</v>
      </c>
      <c r="BT204" s="2">
        <v>0</v>
      </c>
      <c r="BU204" s="2">
        <v>0</v>
      </c>
      <c r="BV204" s="2">
        <v>0</v>
      </c>
      <c r="BW204" s="2">
        <f t="shared" si="130"/>
        <v>0.375</v>
      </c>
      <c r="BX204" s="2">
        <f t="shared" si="131"/>
        <v>0.5</v>
      </c>
      <c r="BY204" s="2">
        <v>0</v>
      </c>
      <c r="BZ204" s="2">
        <v>0</v>
      </c>
      <c r="CA204" s="2">
        <v>1</v>
      </c>
      <c r="CB204" s="2">
        <v>1</v>
      </c>
      <c r="CC204" s="2">
        <f t="shared" si="132"/>
        <v>0.25</v>
      </c>
      <c r="CD204" s="2">
        <f t="shared" si="133"/>
        <v>1</v>
      </c>
      <c r="CE204" s="2">
        <v>0.5</v>
      </c>
      <c r="CF204" s="2">
        <v>0.5</v>
      </c>
      <c r="CG204" s="2">
        <f t="shared" si="134"/>
        <v>0</v>
      </c>
      <c r="CH204" s="2">
        <v>0</v>
      </c>
      <c r="CI204" s="2">
        <v>0</v>
      </c>
      <c r="CJ204" s="2">
        <v>0</v>
      </c>
      <c r="CK204" s="2">
        <v>0</v>
      </c>
    </row>
    <row r="205" spans="1:89" x14ac:dyDescent="0.2">
      <c r="A205" s="1">
        <v>119</v>
      </c>
      <c r="B205" s="1" t="s">
        <v>340</v>
      </c>
      <c r="C205" s="1" t="s">
        <v>296</v>
      </c>
      <c r="D205" s="1" t="s">
        <v>223</v>
      </c>
      <c r="E205" s="1" t="s">
        <v>297</v>
      </c>
      <c r="F205" s="1" t="s">
        <v>297</v>
      </c>
      <c r="G205" s="2">
        <f t="shared" si="102"/>
        <v>0.22693452380952381</v>
      </c>
      <c r="H205" s="2">
        <f t="shared" si="103"/>
        <v>0.17261904761904762</v>
      </c>
      <c r="I205" s="2">
        <f t="shared" si="104"/>
        <v>0.28125</v>
      </c>
      <c r="J205" s="2">
        <f t="shared" si="105"/>
        <v>0.26190476190476192</v>
      </c>
      <c r="K205" s="2">
        <f t="shared" si="106"/>
        <v>0.35714285714285715</v>
      </c>
      <c r="L205" s="2">
        <f t="shared" si="107"/>
        <v>0.35714285714285715</v>
      </c>
      <c r="M205" s="2">
        <v>1</v>
      </c>
      <c r="N205" s="2">
        <v>0</v>
      </c>
      <c r="O205" s="2">
        <f t="shared" si="108"/>
        <v>0.5</v>
      </c>
      <c r="P205" s="2">
        <v>0.25</v>
      </c>
      <c r="Q205" s="2">
        <v>0.25</v>
      </c>
      <c r="R205" s="2">
        <f t="shared" si="109"/>
        <v>0</v>
      </c>
      <c r="S205" s="2">
        <v>0</v>
      </c>
      <c r="T205" s="2">
        <v>0</v>
      </c>
      <c r="U205" s="2">
        <v>0</v>
      </c>
      <c r="V205" s="2">
        <v>0</v>
      </c>
      <c r="W205" s="2">
        <v>1</v>
      </c>
      <c r="X205" s="2">
        <f t="shared" si="110"/>
        <v>0.16666666666666666</v>
      </c>
      <c r="Y205" s="2">
        <f t="shared" si="111"/>
        <v>0.16666666666666666</v>
      </c>
      <c r="Z205" s="2">
        <f t="shared" si="112"/>
        <v>0</v>
      </c>
      <c r="AA205" s="2">
        <v>0</v>
      </c>
      <c r="AB205" s="2">
        <v>0</v>
      </c>
      <c r="AC205" s="2">
        <f t="shared" si="113"/>
        <v>0.5</v>
      </c>
      <c r="AD205" s="2">
        <v>0.5</v>
      </c>
      <c r="AE205" s="2">
        <v>0</v>
      </c>
      <c r="AF205" s="2">
        <f t="shared" si="114"/>
        <v>0</v>
      </c>
      <c r="AG205" s="2">
        <v>0</v>
      </c>
      <c r="AH205" s="2">
        <v>0</v>
      </c>
      <c r="AI205" s="2">
        <f t="shared" si="115"/>
        <v>0.125</v>
      </c>
      <c r="AJ205" s="2">
        <f t="shared" si="116"/>
        <v>0</v>
      </c>
      <c r="AK205" s="2">
        <f t="shared" si="117"/>
        <v>0</v>
      </c>
      <c r="AL205" s="2">
        <f t="shared" si="118"/>
        <v>0</v>
      </c>
      <c r="AM205" s="2">
        <v>0</v>
      </c>
      <c r="AN205" s="2">
        <v>0</v>
      </c>
      <c r="AO205" s="2">
        <v>0</v>
      </c>
      <c r="AP205" s="2">
        <f t="shared" si="119"/>
        <v>0.25</v>
      </c>
      <c r="AQ205" s="2">
        <f t="shared" si="120"/>
        <v>0.25</v>
      </c>
      <c r="AR205" s="2">
        <v>0</v>
      </c>
      <c r="AS205" s="2">
        <v>0</v>
      </c>
      <c r="AT205" s="2">
        <v>1</v>
      </c>
      <c r="AU205" s="2">
        <v>0</v>
      </c>
      <c r="AV205" s="2">
        <f t="shared" si="121"/>
        <v>0.16666666666666666</v>
      </c>
      <c r="AW205" s="2">
        <f t="shared" si="122"/>
        <v>0</v>
      </c>
      <c r="AX205" s="2">
        <f t="shared" si="123"/>
        <v>0</v>
      </c>
      <c r="AY205" s="2">
        <v>0</v>
      </c>
      <c r="AZ205" s="2">
        <v>0</v>
      </c>
      <c r="BA205" s="2">
        <v>0</v>
      </c>
      <c r="BB205" s="2">
        <f t="shared" si="124"/>
        <v>0.33333333333333331</v>
      </c>
      <c r="BC205" s="2">
        <f t="shared" si="125"/>
        <v>0.33333333333333331</v>
      </c>
      <c r="BD205" s="2">
        <v>0</v>
      </c>
      <c r="BE205" s="2">
        <v>0</v>
      </c>
      <c r="BF205" s="2">
        <v>1</v>
      </c>
      <c r="BG205" s="2">
        <f t="shared" si="126"/>
        <v>0.35416666666666663</v>
      </c>
      <c r="BH205" s="2">
        <f t="shared" si="127"/>
        <v>0.33333333333333331</v>
      </c>
      <c r="BI205" s="2">
        <f t="shared" si="128"/>
        <v>0.5</v>
      </c>
      <c r="BJ205" s="2">
        <v>0</v>
      </c>
      <c r="BK205" s="2">
        <v>1</v>
      </c>
      <c r="BL205" s="2">
        <v>1</v>
      </c>
      <c r="BM205" s="2">
        <v>0</v>
      </c>
      <c r="BN205" s="2">
        <v>0</v>
      </c>
      <c r="BO205" s="2">
        <v>1</v>
      </c>
      <c r="BP205" s="2">
        <f t="shared" si="129"/>
        <v>0.16666666666666666</v>
      </c>
      <c r="BQ205" s="2">
        <v>0</v>
      </c>
      <c r="BR205" s="2">
        <v>0</v>
      </c>
      <c r="BS205" s="2">
        <v>1</v>
      </c>
      <c r="BT205" s="2">
        <v>0</v>
      </c>
      <c r="BU205" s="2">
        <v>0</v>
      </c>
      <c r="BV205" s="2">
        <v>0</v>
      </c>
      <c r="BW205" s="2">
        <f t="shared" si="130"/>
        <v>0.375</v>
      </c>
      <c r="BX205" s="2">
        <f t="shared" si="131"/>
        <v>0.75</v>
      </c>
      <c r="BY205" s="2">
        <v>1</v>
      </c>
      <c r="BZ205" s="2">
        <v>1</v>
      </c>
      <c r="CA205" s="2">
        <v>1</v>
      </c>
      <c r="CB205" s="2">
        <v>0</v>
      </c>
      <c r="CC205" s="2">
        <f t="shared" si="132"/>
        <v>0</v>
      </c>
      <c r="CD205" s="2">
        <f t="shared" si="133"/>
        <v>0</v>
      </c>
      <c r="CE205" s="2">
        <v>0</v>
      </c>
      <c r="CF205" s="2">
        <v>0</v>
      </c>
      <c r="CG205" s="2">
        <f t="shared" si="134"/>
        <v>0</v>
      </c>
      <c r="CH205" s="2">
        <v>0</v>
      </c>
      <c r="CI205" s="2">
        <v>0</v>
      </c>
      <c r="CJ205" s="2">
        <v>0</v>
      </c>
      <c r="CK205" s="2">
        <v>0</v>
      </c>
    </row>
    <row r="206" spans="1:89" x14ac:dyDescent="0.2">
      <c r="A206" s="1">
        <v>125</v>
      </c>
      <c r="B206" s="1" t="s">
        <v>347</v>
      </c>
      <c r="C206" s="1" t="s">
        <v>296</v>
      </c>
      <c r="D206" s="1" t="s">
        <v>251</v>
      </c>
      <c r="E206" s="1" t="s">
        <v>297</v>
      </c>
      <c r="F206" s="1" t="s">
        <v>297</v>
      </c>
      <c r="G206" s="2">
        <f t="shared" si="102"/>
        <v>0.22619047619047619</v>
      </c>
      <c r="H206" s="2">
        <f t="shared" si="103"/>
        <v>3.5714285714285712E-2</v>
      </c>
      <c r="I206" s="2">
        <f t="shared" si="104"/>
        <v>0.41666666666666663</v>
      </c>
      <c r="J206" s="2">
        <f t="shared" si="105"/>
        <v>0.23809523809523808</v>
      </c>
      <c r="K206" s="2">
        <f t="shared" si="106"/>
        <v>0.14285714285714285</v>
      </c>
      <c r="L206" s="2">
        <f t="shared" si="107"/>
        <v>0.14285714285714285</v>
      </c>
      <c r="M206" s="2">
        <v>1</v>
      </c>
      <c r="N206" s="2">
        <v>0</v>
      </c>
      <c r="O206" s="2">
        <f t="shared" si="108"/>
        <v>0</v>
      </c>
      <c r="P206" s="2">
        <v>0</v>
      </c>
      <c r="Q206" s="2">
        <v>0</v>
      </c>
      <c r="R206" s="2">
        <f t="shared" si="109"/>
        <v>0</v>
      </c>
      <c r="S206" s="2">
        <v>0</v>
      </c>
      <c r="T206" s="2">
        <v>0</v>
      </c>
      <c r="U206" s="2">
        <v>0</v>
      </c>
      <c r="V206" s="2">
        <v>0</v>
      </c>
      <c r="W206" s="2">
        <v>0</v>
      </c>
      <c r="X206" s="2">
        <f t="shared" si="110"/>
        <v>0.33333333333333331</v>
      </c>
      <c r="Y206" s="2">
        <f t="shared" si="111"/>
        <v>0.33333333333333331</v>
      </c>
      <c r="Z206" s="2">
        <f t="shared" si="112"/>
        <v>0</v>
      </c>
      <c r="AA206" s="2">
        <v>0</v>
      </c>
      <c r="AB206" s="2">
        <v>0</v>
      </c>
      <c r="AC206" s="2">
        <f t="shared" si="113"/>
        <v>0</v>
      </c>
      <c r="AD206" s="2">
        <v>0</v>
      </c>
      <c r="AE206" s="2">
        <v>0</v>
      </c>
      <c r="AF206" s="2">
        <f t="shared" si="114"/>
        <v>1</v>
      </c>
      <c r="AG206" s="2">
        <v>0.5</v>
      </c>
      <c r="AH206" s="2">
        <v>0.5</v>
      </c>
      <c r="AI206" s="2">
        <f t="shared" si="115"/>
        <v>0.375</v>
      </c>
      <c r="AJ206" s="2">
        <f t="shared" si="116"/>
        <v>0</v>
      </c>
      <c r="AK206" s="2">
        <f t="shared" si="117"/>
        <v>0</v>
      </c>
      <c r="AL206" s="2">
        <f t="shared" si="118"/>
        <v>0</v>
      </c>
      <c r="AM206" s="2">
        <v>0</v>
      </c>
      <c r="AN206" s="2">
        <v>0</v>
      </c>
      <c r="AO206" s="2">
        <v>0</v>
      </c>
      <c r="AP206" s="2">
        <f t="shared" si="119"/>
        <v>0.75</v>
      </c>
      <c r="AQ206" s="2">
        <f t="shared" si="120"/>
        <v>0.75</v>
      </c>
      <c r="AR206" s="2">
        <v>1</v>
      </c>
      <c r="AS206" s="2">
        <v>0</v>
      </c>
      <c r="AT206" s="2">
        <v>1</v>
      </c>
      <c r="AU206" s="2">
        <v>1</v>
      </c>
      <c r="AV206" s="2">
        <f t="shared" si="121"/>
        <v>0.16666666666666666</v>
      </c>
      <c r="AW206" s="2">
        <f t="shared" si="122"/>
        <v>0</v>
      </c>
      <c r="AX206" s="2">
        <f t="shared" si="123"/>
        <v>0</v>
      </c>
      <c r="AY206" s="2">
        <v>0</v>
      </c>
      <c r="AZ206" s="2">
        <v>0</v>
      </c>
      <c r="BA206" s="2">
        <v>0</v>
      </c>
      <c r="BB206" s="2">
        <f t="shared" si="124"/>
        <v>0.33333333333333331</v>
      </c>
      <c r="BC206" s="2">
        <f t="shared" si="125"/>
        <v>0.33333333333333331</v>
      </c>
      <c r="BD206" s="2">
        <v>1</v>
      </c>
      <c r="BE206" s="2">
        <v>0</v>
      </c>
      <c r="BF206" s="2">
        <v>0</v>
      </c>
      <c r="BG206" s="2">
        <f t="shared" si="126"/>
        <v>0.125</v>
      </c>
      <c r="BH206" s="2">
        <f t="shared" si="127"/>
        <v>0</v>
      </c>
      <c r="BI206" s="2">
        <f t="shared" si="128"/>
        <v>0</v>
      </c>
      <c r="BJ206" s="2">
        <v>0</v>
      </c>
      <c r="BK206" s="2">
        <v>0</v>
      </c>
      <c r="BL206" s="2">
        <v>0</v>
      </c>
      <c r="BM206" s="2">
        <v>0</v>
      </c>
      <c r="BN206" s="2">
        <v>0</v>
      </c>
      <c r="BO206" s="2">
        <v>0</v>
      </c>
      <c r="BP206" s="2">
        <f t="shared" si="129"/>
        <v>0</v>
      </c>
      <c r="BQ206" s="2">
        <v>0</v>
      </c>
      <c r="BR206" s="2">
        <v>0</v>
      </c>
      <c r="BS206" s="2">
        <v>0</v>
      </c>
      <c r="BT206" s="2">
        <v>0</v>
      </c>
      <c r="BU206" s="2">
        <v>0</v>
      </c>
      <c r="BV206" s="2">
        <v>0</v>
      </c>
      <c r="BW206" s="2">
        <f t="shared" si="130"/>
        <v>0.25</v>
      </c>
      <c r="BX206" s="2">
        <f t="shared" si="131"/>
        <v>0.25</v>
      </c>
      <c r="BY206" s="2">
        <v>1</v>
      </c>
      <c r="BZ206" s="2">
        <v>0</v>
      </c>
      <c r="CA206" s="2">
        <v>0</v>
      </c>
      <c r="CB206" s="2">
        <v>0</v>
      </c>
      <c r="CC206" s="2">
        <f t="shared" si="132"/>
        <v>0.25</v>
      </c>
      <c r="CD206" s="2">
        <f t="shared" si="133"/>
        <v>1</v>
      </c>
      <c r="CE206" s="2">
        <v>0.5</v>
      </c>
      <c r="CF206" s="2">
        <v>0.5</v>
      </c>
      <c r="CG206" s="2">
        <f t="shared" si="134"/>
        <v>0</v>
      </c>
      <c r="CH206" s="2">
        <v>0</v>
      </c>
      <c r="CI206" s="2">
        <v>0</v>
      </c>
      <c r="CJ206" s="2">
        <v>0</v>
      </c>
      <c r="CK206" s="2">
        <v>0</v>
      </c>
    </row>
    <row r="207" spans="1:89" x14ac:dyDescent="0.2">
      <c r="A207" s="1">
        <v>179</v>
      </c>
      <c r="B207" s="1" t="s">
        <v>388</v>
      </c>
      <c r="C207" s="1" t="s">
        <v>387</v>
      </c>
      <c r="D207" s="1" t="s">
        <v>249</v>
      </c>
      <c r="E207" s="1" t="s">
        <v>297</v>
      </c>
      <c r="F207" s="1" t="s">
        <v>297</v>
      </c>
      <c r="G207" s="2">
        <f t="shared" si="102"/>
        <v>0.21800595238095238</v>
      </c>
      <c r="H207" s="2">
        <f t="shared" si="103"/>
        <v>0.2589285714285714</v>
      </c>
      <c r="I207" s="2">
        <f t="shared" si="104"/>
        <v>0.17708333333333331</v>
      </c>
      <c r="J207" s="2">
        <f t="shared" si="105"/>
        <v>0.30952380952380953</v>
      </c>
      <c r="K207" s="2">
        <f t="shared" si="106"/>
        <v>0.2857142857142857</v>
      </c>
      <c r="L207" s="2">
        <f t="shared" si="107"/>
        <v>0.2857142857142857</v>
      </c>
      <c r="M207" s="2">
        <v>1</v>
      </c>
      <c r="N207" s="2">
        <v>0</v>
      </c>
      <c r="O207" s="2">
        <f t="shared" si="108"/>
        <v>1</v>
      </c>
      <c r="P207" s="2">
        <v>0.25</v>
      </c>
      <c r="Q207" s="2">
        <v>0.75</v>
      </c>
      <c r="R207" s="2">
        <f t="shared" si="109"/>
        <v>0</v>
      </c>
      <c r="S207" s="2">
        <v>0</v>
      </c>
      <c r="T207" s="2">
        <v>0</v>
      </c>
      <c r="U207" s="2">
        <v>0</v>
      </c>
      <c r="V207" s="2">
        <v>0</v>
      </c>
      <c r="W207" s="2">
        <v>0</v>
      </c>
      <c r="X207" s="2">
        <f t="shared" si="110"/>
        <v>0.33333333333333331</v>
      </c>
      <c r="Y207" s="2">
        <f t="shared" si="111"/>
        <v>0.33333333333333331</v>
      </c>
      <c r="Z207" s="2">
        <f t="shared" si="112"/>
        <v>0</v>
      </c>
      <c r="AA207" s="2">
        <v>0</v>
      </c>
      <c r="AB207" s="2">
        <v>0</v>
      </c>
      <c r="AC207" s="2">
        <f t="shared" si="113"/>
        <v>0</v>
      </c>
      <c r="AD207" s="2">
        <v>0</v>
      </c>
      <c r="AE207" s="2">
        <v>0</v>
      </c>
      <c r="AF207" s="2">
        <f t="shared" si="114"/>
        <v>1</v>
      </c>
      <c r="AG207" s="2">
        <v>0.5</v>
      </c>
      <c r="AH207" s="2">
        <v>0.5</v>
      </c>
      <c r="AI207" s="2">
        <f t="shared" si="115"/>
        <v>0.25</v>
      </c>
      <c r="AJ207" s="2">
        <f t="shared" si="116"/>
        <v>0.5</v>
      </c>
      <c r="AK207" s="2">
        <f t="shared" si="117"/>
        <v>0.5</v>
      </c>
      <c r="AL207" s="2">
        <f t="shared" si="118"/>
        <v>1</v>
      </c>
      <c r="AM207" s="2">
        <v>0.5</v>
      </c>
      <c r="AN207" s="2">
        <v>0.5</v>
      </c>
      <c r="AO207" s="2">
        <v>0</v>
      </c>
      <c r="AP207" s="2">
        <f t="shared" si="119"/>
        <v>0</v>
      </c>
      <c r="AQ207" s="2">
        <f t="shared" si="120"/>
        <v>0</v>
      </c>
      <c r="AR207" s="2">
        <v>0</v>
      </c>
      <c r="AS207" s="2">
        <v>0</v>
      </c>
      <c r="AT207" s="2">
        <v>0</v>
      </c>
      <c r="AU207" s="2">
        <v>0</v>
      </c>
      <c r="AV207" s="2">
        <f t="shared" si="121"/>
        <v>0</v>
      </c>
      <c r="AW207" s="2">
        <f t="shared" si="122"/>
        <v>0</v>
      </c>
      <c r="AX207" s="2">
        <f t="shared" si="123"/>
        <v>0</v>
      </c>
      <c r="AY207" s="2">
        <v>0</v>
      </c>
      <c r="AZ207" s="2">
        <v>0</v>
      </c>
      <c r="BA207" s="2">
        <v>0</v>
      </c>
      <c r="BB207" s="2">
        <f t="shared" si="124"/>
        <v>0</v>
      </c>
      <c r="BC207" s="2">
        <f t="shared" si="125"/>
        <v>0</v>
      </c>
      <c r="BD207" s="2">
        <v>0</v>
      </c>
      <c r="BE207" s="2">
        <v>0</v>
      </c>
      <c r="BF207" s="2">
        <v>0</v>
      </c>
      <c r="BG207" s="2">
        <f t="shared" si="126"/>
        <v>0.3125</v>
      </c>
      <c r="BH207" s="2">
        <f t="shared" si="127"/>
        <v>0.25</v>
      </c>
      <c r="BI207" s="2">
        <f t="shared" si="128"/>
        <v>0.5</v>
      </c>
      <c r="BJ207" s="2">
        <v>0</v>
      </c>
      <c r="BK207" s="2">
        <v>1</v>
      </c>
      <c r="BL207" s="2">
        <v>1</v>
      </c>
      <c r="BM207" s="2">
        <v>0</v>
      </c>
      <c r="BN207" s="2">
        <v>0</v>
      </c>
      <c r="BO207" s="2">
        <v>1</v>
      </c>
      <c r="BP207" s="2">
        <f t="shared" si="129"/>
        <v>0</v>
      </c>
      <c r="BQ207" s="2">
        <v>0</v>
      </c>
      <c r="BR207" s="2">
        <v>0</v>
      </c>
      <c r="BS207" s="2">
        <v>0</v>
      </c>
      <c r="BT207" s="2">
        <v>0</v>
      </c>
      <c r="BU207" s="2">
        <v>0</v>
      </c>
      <c r="BV207" s="2">
        <v>0</v>
      </c>
      <c r="BW207" s="2">
        <f t="shared" si="130"/>
        <v>0.375</v>
      </c>
      <c r="BX207" s="2">
        <f t="shared" si="131"/>
        <v>0.75</v>
      </c>
      <c r="BY207" s="2">
        <v>1</v>
      </c>
      <c r="BZ207" s="2">
        <v>1</v>
      </c>
      <c r="CA207" s="2">
        <v>1</v>
      </c>
      <c r="CB207" s="2">
        <v>0</v>
      </c>
      <c r="CC207" s="2">
        <f t="shared" si="132"/>
        <v>0</v>
      </c>
      <c r="CD207" s="2">
        <f t="shared" si="133"/>
        <v>0</v>
      </c>
      <c r="CE207" s="2">
        <v>0</v>
      </c>
      <c r="CF207" s="2">
        <v>0</v>
      </c>
      <c r="CG207" s="2">
        <f t="shared" si="134"/>
        <v>0</v>
      </c>
      <c r="CH207" s="2">
        <v>0</v>
      </c>
      <c r="CI207" s="2">
        <v>0</v>
      </c>
      <c r="CJ207" s="2">
        <v>0</v>
      </c>
      <c r="CK207" s="2">
        <v>0</v>
      </c>
    </row>
    <row r="208" spans="1:89" x14ac:dyDescent="0.2">
      <c r="A208" s="1">
        <v>87</v>
      </c>
      <c r="B208" s="1" t="s">
        <v>315</v>
      </c>
      <c r="C208" s="1" t="s">
        <v>305</v>
      </c>
      <c r="D208" s="1" t="s">
        <v>209</v>
      </c>
      <c r="E208" s="1" t="s">
        <v>190</v>
      </c>
      <c r="F208" s="1" t="s">
        <v>190</v>
      </c>
      <c r="G208" s="2">
        <f t="shared" si="102"/>
        <v>0.20833333333333331</v>
      </c>
      <c r="H208" s="2">
        <f t="shared" si="103"/>
        <v>0.20833333333333331</v>
      </c>
      <c r="I208" s="2">
        <f t="shared" si="104"/>
        <v>0.20833333333333331</v>
      </c>
      <c r="J208" s="2">
        <f t="shared" si="105"/>
        <v>0.375</v>
      </c>
      <c r="K208" s="2">
        <f t="shared" si="106"/>
        <v>0.5</v>
      </c>
      <c r="L208" s="2">
        <f t="shared" si="107"/>
        <v>0.5</v>
      </c>
      <c r="M208" s="2">
        <v>1</v>
      </c>
      <c r="N208" s="2">
        <v>1</v>
      </c>
      <c r="O208" s="2">
        <f t="shared" si="108"/>
        <v>0.5</v>
      </c>
      <c r="P208" s="2">
        <v>0.25</v>
      </c>
      <c r="Q208" s="2">
        <v>0.25</v>
      </c>
      <c r="R208" s="2">
        <f t="shared" si="109"/>
        <v>0</v>
      </c>
      <c r="S208" s="2">
        <v>0</v>
      </c>
      <c r="T208" s="2">
        <v>0</v>
      </c>
      <c r="U208" s="2">
        <v>0</v>
      </c>
      <c r="V208" s="2">
        <v>0</v>
      </c>
      <c r="W208" s="2">
        <v>1</v>
      </c>
      <c r="X208" s="2">
        <f t="shared" si="110"/>
        <v>0.25</v>
      </c>
      <c r="Y208" s="2">
        <f t="shared" si="111"/>
        <v>0.25</v>
      </c>
      <c r="Z208" s="2">
        <f t="shared" si="112"/>
        <v>0.75</v>
      </c>
      <c r="AA208" s="2">
        <v>0.25</v>
      </c>
      <c r="AB208" s="2">
        <v>0.5</v>
      </c>
      <c r="AC208" s="2">
        <f t="shared" si="113"/>
        <v>0</v>
      </c>
      <c r="AD208" s="2">
        <v>0</v>
      </c>
      <c r="AE208" s="2">
        <v>0</v>
      </c>
      <c r="AF208" s="2">
        <f t="shared" si="114"/>
        <v>0</v>
      </c>
      <c r="AG208" s="2">
        <v>0</v>
      </c>
      <c r="AH208" s="2">
        <v>0</v>
      </c>
      <c r="AI208" s="2">
        <f t="shared" si="115"/>
        <v>0</v>
      </c>
      <c r="AJ208" s="2">
        <f t="shared" si="116"/>
        <v>0</v>
      </c>
      <c r="AK208" s="2">
        <f t="shared" si="117"/>
        <v>0</v>
      </c>
      <c r="AL208" s="2">
        <f t="shared" si="118"/>
        <v>0</v>
      </c>
      <c r="AM208" s="2">
        <v>0</v>
      </c>
      <c r="AN208" s="2">
        <v>0</v>
      </c>
      <c r="AO208" s="2">
        <v>0</v>
      </c>
      <c r="AP208" s="2">
        <f t="shared" si="119"/>
        <v>0</v>
      </c>
      <c r="AQ208" s="2">
        <f t="shared" si="120"/>
        <v>0</v>
      </c>
      <c r="AR208" s="2">
        <v>0</v>
      </c>
      <c r="AS208" s="2">
        <v>0</v>
      </c>
      <c r="AT208" s="2">
        <v>0</v>
      </c>
      <c r="AU208" s="2">
        <v>0</v>
      </c>
      <c r="AV208" s="2">
        <f t="shared" si="121"/>
        <v>0.16666666666666666</v>
      </c>
      <c r="AW208" s="2">
        <f t="shared" si="122"/>
        <v>0</v>
      </c>
      <c r="AX208" s="2">
        <f t="shared" si="123"/>
        <v>0</v>
      </c>
      <c r="AY208" s="2">
        <v>0</v>
      </c>
      <c r="AZ208" s="2">
        <v>0</v>
      </c>
      <c r="BA208" s="2">
        <v>0</v>
      </c>
      <c r="BB208" s="2">
        <f t="shared" si="124"/>
        <v>0.33333333333333331</v>
      </c>
      <c r="BC208" s="2">
        <f t="shared" si="125"/>
        <v>0.33333333333333331</v>
      </c>
      <c r="BD208" s="2">
        <v>1</v>
      </c>
      <c r="BE208" s="2">
        <v>0</v>
      </c>
      <c r="BF208" s="2">
        <v>0</v>
      </c>
      <c r="BG208" s="2">
        <f t="shared" si="126"/>
        <v>0.29166666666666663</v>
      </c>
      <c r="BH208" s="2">
        <f t="shared" si="127"/>
        <v>0.33333333333333331</v>
      </c>
      <c r="BI208" s="2">
        <f t="shared" si="128"/>
        <v>0.66666666666666663</v>
      </c>
      <c r="BJ208" s="2">
        <v>1</v>
      </c>
      <c r="BK208" s="2">
        <v>1</v>
      </c>
      <c r="BL208" s="2">
        <v>1</v>
      </c>
      <c r="BM208" s="2">
        <v>0</v>
      </c>
      <c r="BN208" s="2">
        <v>0</v>
      </c>
      <c r="BO208" s="2">
        <v>1</v>
      </c>
      <c r="BP208" s="2">
        <f t="shared" si="129"/>
        <v>0</v>
      </c>
      <c r="BQ208" s="2">
        <v>0</v>
      </c>
      <c r="BR208" s="2">
        <v>0</v>
      </c>
      <c r="BS208" s="2">
        <v>0</v>
      </c>
      <c r="BT208" s="2">
        <v>0</v>
      </c>
      <c r="BU208" s="2">
        <v>0</v>
      </c>
      <c r="BV208" s="2">
        <v>0</v>
      </c>
      <c r="BW208" s="2">
        <f t="shared" si="130"/>
        <v>0.25</v>
      </c>
      <c r="BX208" s="2">
        <f t="shared" si="131"/>
        <v>0.5</v>
      </c>
      <c r="BY208" s="2">
        <v>1</v>
      </c>
      <c r="BZ208" s="2">
        <v>1</v>
      </c>
      <c r="CA208" s="2">
        <v>0</v>
      </c>
      <c r="CB208" s="2">
        <v>0</v>
      </c>
      <c r="CC208" s="2">
        <f t="shared" si="132"/>
        <v>0</v>
      </c>
      <c r="CD208" s="2">
        <f t="shared" si="133"/>
        <v>0</v>
      </c>
      <c r="CE208" s="2">
        <v>0</v>
      </c>
      <c r="CF208" s="2">
        <v>0</v>
      </c>
      <c r="CG208" s="2">
        <f t="shared" si="134"/>
        <v>0</v>
      </c>
      <c r="CH208" s="2">
        <v>0</v>
      </c>
      <c r="CI208" s="2">
        <v>0</v>
      </c>
      <c r="CJ208" s="2">
        <v>0</v>
      </c>
      <c r="CK208" s="2">
        <v>0</v>
      </c>
    </row>
    <row r="209" spans="1:89" x14ac:dyDescent="0.2">
      <c r="A209" s="1">
        <v>110</v>
      </c>
      <c r="B209" s="1" t="s">
        <v>337</v>
      </c>
      <c r="C209" s="1" t="s">
        <v>338</v>
      </c>
      <c r="D209" s="1" t="s">
        <v>221</v>
      </c>
      <c r="E209" s="1" t="s">
        <v>297</v>
      </c>
      <c r="F209" s="1" t="s">
        <v>297</v>
      </c>
      <c r="G209" s="2">
        <f t="shared" si="102"/>
        <v>0.2075892857142857</v>
      </c>
      <c r="H209" s="2">
        <f t="shared" si="103"/>
        <v>0.2589285714285714</v>
      </c>
      <c r="I209" s="2">
        <f t="shared" si="104"/>
        <v>0.15625</v>
      </c>
      <c r="J209" s="2">
        <f t="shared" si="105"/>
        <v>0.26785714285714285</v>
      </c>
      <c r="K209" s="2">
        <f t="shared" si="106"/>
        <v>0.2857142857142857</v>
      </c>
      <c r="L209" s="2">
        <f t="shared" si="107"/>
        <v>0.2857142857142857</v>
      </c>
      <c r="M209" s="2">
        <v>1</v>
      </c>
      <c r="N209" s="2">
        <v>0</v>
      </c>
      <c r="O209" s="2">
        <f t="shared" si="108"/>
        <v>0</v>
      </c>
      <c r="P209" s="2">
        <v>0</v>
      </c>
      <c r="Q209" s="2">
        <v>0</v>
      </c>
      <c r="R209" s="2">
        <f t="shared" si="109"/>
        <v>0</v>
      </c>
      <c r="S209" s="2">
        <v>0</v>
      </c>
      <c r="T209" s="2">
        <v>0</v>
      </c>
      <c r="U209" s="2">
        <v>0</v>
      </c>
      <c r="V209" s="2">
        <v>0</v>
      </c>
      <c r="W209" s="2">
        <v>1</v>
      </c>
      <c r="X209" s="2">
        <f t="shared" si="110"/>
        <v>0.25</v>
      </c>
      <c r="Y209" s="2">
        <f t="shared" si="111"/>
        <v>0.25</v>
      </c>
      <c r="Z209" s="2">
        <f t="shared" si="112"/>
        <v>0.75</v>
      </c>
      <c r="AA209" s="2">
        <v>0.25</v>
      </c>
      <c r="AB209" s="2">
        <v>0.5</v>
      </c>
      <c r="AC209" s="2">
        <f t="shared" si="113"/>
        <v>0</v>
      </c>
      <c r="AD209" s="2">
        <v>0</v>
      </c>
      <c r="AE209" s="2">
        <v>0</v>
      </c>
      <c r="AF209" s="2">
        <f t="shared" si="114"/>
        <v>0</v>
      </c>
      <c r="AG209" s="2">
        <v>0</v>
      </c>
      <c r="AH209" s="2">
        <v>0</v>
      </c>
      <c r="AI209" s="2">
        <f t="shared" si="115"/>
        <v>0.125</v>
      </c>
      <c r="AJ209" s="2">
        <f t="shared" si="116"/>
        <v>0</v>
      </c>
      <c r="AK209" s="2">
        <f t="shared" si="117"/>
        <v>0</v>
      </c>
      <c r="AL209" s="2">
        <f t="shared" si="118"/>
        <v>0</v>
      </c>
      <c r="AM209" s="2">
        <v>0</v>
      </c>
      <c r="AN209" s="2">
        <v>0</v>
      </c>
      <c r="AO209" s="2">
        <v>0</v>
      </c>
      <c r="AP209" s="2">
        <f t="shared" si="119"/>
        <v>0.25</v>
      </c>
      <c r="AQ209" s="2">
        <f t="shared" si="120"/>
        <v>0.25</v>
      </c>
      <c r="AR209" s="2">
        <v>0</v>
      </c>
      <c r="AS209" s="2">
        <v>0</v>
      </c>
      <c r="AT209" s="2">
        <v>0</v>
      </c>
      <c r="AU209" s="2">
        <v>1</v>
      </c>
      <c r="AV209" s="2">
        <f t="shared" si="121"/>
        <v>0.33333333333333331</v>
      </c>
      <c r="AW209" s="2">
        <f t="shared" si="122"/>
        <v>0.66666666666666663</v>
      </c>
      <c r="AX209" s="2">
        <f t="shared" si="123"/>
        <v>0.66666666666666663</v>
      </c>
      <c r="AY209" s="2">
        <v>1</v>
      </c>
      <c r="AZ209" s="2">
        <v>0</v>
      </c>
      <c r="BA209" s="2">
        <v>1</v>
      </c>
      <c r="BB209" s="2">
        <f t="shared" si="124"/>
        <v>0</v>
      </c>
      <c r="BC209" s="2">
        <f t="shared" si="125"/>
        <v>0</v>
      </c>
      <c r="BD209" s="2">
        <v>0</v>
      </c>
      <c r="BE209" s="2">
        <v>0</v>
      </c>
      <c r="BF209" s="2">
        <v>0</v>
      </c>
      <c r="BG209" s="2">
        <f t="shared" si="126"/>
        <v>0.10416666666666666</v>
      </c>
      <c r="BH209" s="2">
        <f t="shared" si="127"/>
        <v>8.3333333333333329E-2</v>
      </c>
      <c r="BI209" s="2">
        <f t="shared" si="128"/>
        <v>0</v>
      </c>
      <c r="BJ209" s="2">
        <v>0</v>
      </c>
      <c r="BK209" s="2">
        <v>0</v>
      </c>
      <c r="BL209" s="2">
        <v>0</v>
      </c>
      <c r="BM209" s="2">
        <v>0</v>
      </c>
      <c r="BN209" s="2">
        <v>0</v>
      </c>
      <c r="BO209" s="2">
        <v>0</v>
      </c>
      <c r="BP209" s="2">
        <f t="shared" si="129"/>
        <v>0.16666666666666666</v>
      </c>
      <c r="BQ209" s="2">
        <v>0</v>
      </c>
      <c r="BR209" s="2">
        <v>1</v>
      </c>
      <c r="BS209" s="2">
        <v>0</v>
      </c>
      <c r="BT209" s="2">
        <v>0</v>
      </c>
      <c r="BU209" s="2">
        <v>0</v>
      </c>
      <c r="BV209" s="2">
        <v>0</v>
      </c>
      <c r="BW209" s="2">
        <f t="shared" si="130"/>
        <v>0.125</v>
      </c>
      <c r="BX209" s="2">
        <f t="shared" si="131"/>
        <v>0</v>
      </c>
      <c r="BY209" s="2">
        <v>0</v>
      </c>
      <c r="BZ209" s="2">
        <v>0</v>
      </c>
      <c r="CA209" s="2">
        <v>0</v>
      </c>
      <c r="CB209" s="2">
        <v>0</v>
      </c>
      <c r="CC209" s="2">
        <f t="shared" si="132"/>
        <v>0.25</v>
      </c>
      <c r="CD209" s="2">
        <f t="shared" si="133"/>
        <v>0</v>
      </c>
      <c r="CE209" s="2">
        <v>0</v>
      </c>
      <c r="CF209" s="2">
        <v>0</v>
      </c>
      <c r="CG209" s="2">
        <f t="shared" si="134"/>
        <v>0</v>
      </c>
      <c r="CH209" s="2">
        <v>0</v>
      </c>
      <c r="CI209" s="2">
        <v>0</v>
      </c>
      <c r="CJ209" s="2">
        <v>0</v>
      </c>
      <c r="CK209" s="2">
        <v>1</v>
      </c>
    </row>
    <row r="210" spans="1:89" x14ac:dyDescent="0.2">
      <c r="A210" s="1">
        <v>75</v>
      </c>
      <c r="B210" s="1" t="s">
        <v>301</v>
      </c>
      <c r="C210" s="1" t="s">
        <v>296</v>
      </c>
      <c r="D210" s="1" t="s">
        <v>233</v>
      </c>
      <c r="E210" s="1" t="s">
        <v>297</v>
      </c>
      <c r="F210" s="1" t="s">
        <v>297</v>
      </c>
      <c r="G210" s="2">
        <f t="shared" si="102"/>
        <v>0.18973214285714285</v>
      </c>
      <c r="H210" s="2">
        <f t="shared" si="103"/>
        <v>5.6547619047619041E-2</v>
      </c>
      <c r="I210" s="2">
        <f t="shared" si="104"/>
        <v>0.32291666666666669</v>
      </c>
      <c r="J210" s="2">
        <f t="shared" si="105"/>
        <v>0.36309523809523814</v>
      </c>
      <c r="K210" s="2">
        <f t="shared" si="106"/>
        <v>0.14285714285714285</v>
      </c>
      <c r="L210" s="2">
        <f t="shared" si="107"/>
        <v>0.14285714285714285</v>
      </c>
      <c r="M210" s="2">
        <v>1</v>
      </c>
      <c r="N210" s="2">
        <v>0</v>
      </c>
      <c r="O210" s="2">
        <f t="shared" si="108"/>
        <v>0</v>
      </c>
      <c r="P210" s="2">
        <v>0</v>
      </c>
      <c r="Q210" s="2">
        <v>0</v>
      </c>
      <c r="R210" s="2">
        <f t="shared" si="109"/>
        <v>0</v>
      </c>
      <c r="S210" s="2">
        <v>0</v>
      </c>
      <c r="T210" s="2">
        <v>0</v>
      </c>
      <c r="U210" s="2">
        <v>0</v>
      </c>
      <c r="V210" s="2">
        <v>0</v>
      </c>
      <c r="W210" s="2">
        <v>0</v>
      </c>
      <c r="X210" s="2">
        <f t="shared" si="110"/>
        <v>0.58333333333333337</v>
      </c>
      <c r="Y210" s="2">
        <f t="shared" si="111"/>
        <v>0.58333333333333337</v>
      </c>
      <c r="Z210" s="2">
        <f t="shared" si="112"/>
        <v>0.75</v>
      </c>
      <c r="AA210" s="2">
        <v>0.25</v>
      </c>
      <c r="AB210" s="2">
        <v>0.5</v>
      </c>
      <c r="AC210" s="2">
        <f t="shared" si="113"/>
        <v>0</v>
      </c>
      <c r="AD210" s="2">
        <v>0</v>
      </c>
      <c r="AE210" s="2">
        <v>0</v>
      </c>
      <c r="AF210" s="2">
        <f t="shared" si="114"/>
        <v>1</v>
      </c>
      <c r="AG210" s="2">
        <v>0.5</v>
      </c>
      <c r="AH210" s="2">
        <v>0.5</v>
      </c>
      <c r="AI210" s="2">
        <f t="shared" si="115"/>
        <v>0.125</v>
      </c>
      <c r="AJ210" s="2">
        <f t="shared" si="116"/>
        <v>0</v>
      </c>
      <c r="AK210" s="2">
        <f t="shared" si="117"/>
        <v>0</v>
      </c>
      <c r="AL210" s="2">
        <f t="shared" si="118"/>
        <v>0</v>
      </c>
      <c r="AM210" s="2">
        <v>0</v>
      </c>
      <c r="AN210" s="2">
        <v>0</v>
      </c>
      <c r="AO210" s="2">
        <v>0</v>
      </c>
      <c r="AP210" s="2">
        <f t="shared" si="119"/>
        <v>0.25</v>
      </c>
      <c r="AQ210" s="2">
        <f t="shared" si="120"/>
        <v>0.25</v>
      </c>
      <c r="AR210" s="2">
        <v>0</v>
      </c>
      <c r="AS210" s="2">
        <v>0</v>
      </c>
      <c r="AT210" s="2">
        <v>1</v>
      </c>
      <c r="AU210" s="2">
        <v>0</v>
      </c>
      <c r="AV210" s="2">
        <f t="shared" si="121"/>
        <v>0.16666666666666666</v>
      </c>
      <c r="AW210" s="2">
        <f t="shared" si="122"/>
        <v>0</v>
      </c>
      <c r="AX210" s="2">
        <f t="shared" si="123"/>
        <v>0</v>
      </c>
      <c r="AY210" s="2">
        <v>0</v>
      </c>
      <c r="AZ210" s="2">
        <v>0</v>
      </c>
      <c r="BA210" s="2">
        <v>0</v>
      </c>
      <c r="BB210" s="2">
        <f t="shared" si="124"/>
        <v>0.33333333333333331</v>
      </c>
      <c r="BC210" s="2">
        <f t="shared" si="125"/>
        <v>0.33333333333333331</v>
      </c>
      <c r="BD210" s="2">
        <v>1</v>
      </c>
      <c r="BE210" s="2">
        <v>0</v>
      </c>
      <c r="BF210" s="2">
        <v>0</v>
      </c>
      <c r="BG210" s="2">
        <f t="shared" si="126"/>
        <v>0.10416666666666666</v>
      </c>
      <c r="BH210" s="2">
        <f t="shared" si="127"/>
        <v>8.3333333333333329E-2</v>
      </c>
      <c r="BI210" s="2">
        <f t="shared" si="128"/>
        <v>0</v>
      </c>
      <c r="BJ210" s="2">
        <v>0</v>
      </c>
      <c r="BK210" s="2">
        <v>0</v>
      </c>
      <c r="BL210" s="2">
        <v>0</v>
      </c>
      <c r="BM210" s="2">
        <v>0</v>
      </c>
      <c r="BN210" s="2">
        <v>0</v>
      </c>
      <c r="BO210" s="2">
        <v>0</v>
      </c>
      <c r="BP210" s="2">
        <f t="shared" si="129"/>
        <v>0.16666666666666666</v>
      </c>
      <c r="BQ210" s="2">
        <v>0</v>
      </c>
      <c r="BR210" s="2">
        <v>0</v>
      </c>
      <c r="BS210" s="2">
        <v>1</v>
      </c>
      <c r="BT210" s="2">
        <v>0</v>
      </c>
      <c r="BU210" s="2">
        <v>0</v>
      </c>
      <c r="BV210" s="2">
        <v>0</v>
      </c>
      <c r="BW210" s="2">
        <f t="shared" si="130"/>
        <v>0.125</v>
      </c>
      <c r="BX210" s="2">
        <f t="shared" si="131"/>
        <v>0.25</v>
      </c>
      <c r="BY210" s="2">
        <v>1</v>
      </c>
      <c r="BZ210" s="2">
        <v>0</v>
      </c>
      <c r="CA210" s="2">
        <v>0</v>
      </c>
      <c r="CB210" s="2">
        <v>0</v>
      </c>
      <c r="CC210" s="2">
        <f t="shared" si="132"/>
        <v>0</v>
      </c>
      <c r="CD210" s="2">
        <f t="shared" si="133"/>
        <v>0</v>
      </c>
      <c r="CE210" s="2">
        <v>0</v>
      </c>
      <c r="CF210" s="2">
        <v>0</v>
      </c>
      <c r="CG210" s="2">
        <f t="shared" si="134"/>
        <v>0</v>
      </c>
      <c r="CH210" s="2">
        <v>0</v>
      </c>
      <c r="CI210" s="2">
        <v>0</v>
      </c>
      <c r="CJ210" s="2">
        <v>0</v>
      </c>
      <c r="CK210" s="2">
        <v>0</v>
      </c>
    </row>
    <row r="211" spans="1:89" x14ac:dyDescent="0.2">
      <c r="A211" s="1">
        <v>101</v>
      </c>
      <c r="B211" s="1" t="s">
        <v>328</v>
      </c>
      <c r="C211" s="1" t="s">
        <v>305</v>
      </c>
      <c r="D211" s="1" t="s">
        <v>236</v>
      </c>
      <c r="E211" s="1" t="s">
        <v>190</v>
      </c>
      <c r="F211" s="1" t="s">
        <v>190</v>
      </c>
      <c r="G211" s="2">
        <f t="shared" si="102"/>
        <v>0.18973214285714285</v>
      </c>
      <c r="H211" s="2">
        <f t="shared" si="103"/>
        <v>0.24404761904761901</v>
      </c>
      <c r="I211" s="2">
        <f t="shared" si="104"/>
        <v>0.13541666666666666</v>
      </c>
      <c r="J211" s="2">
        <f t="shared" si="105"/>
        <v>0.15476190476190477</v>
      </c>
      <c r="K211" s="2">
        <f t="shared" si="106"/>
        <v>0.14285714285714285</v>
      </c>
      <c r="L211" s="2">
        <f t="shared" si="107"/>
        <v>0.14285714285714285</v>
      </c>
      <c r="M211" s="2">
        <v>1</v>
      </c>
      <c r="N211" s="2">
        <v>0</v>
      </c>
      <c r="O211" s="2">
        <f t="shared" si="108"/>
        <v>0</v>
      </c>
      <c r="P211" s="2">
        <v>0</v>
      </c>
      <c r="Q211" s="2">
        <v>0</v>
      </c>
      <c r="R211" s="2">
        <f t="shared" si="109"/>
        <v>0</v>
      </c>
      <c r="S211" s="2">
        <v>0</v>
      </c>
      <c r="T211" s="2">
        <v>0</v>
      </c>
      <c r="U211" s="2">
        <v>0</v>
      </c>
      <c r="V211" s="2">
        <v>0</v>
      </c>
      <c r="W211" s="2">
        <v>0</v>
      </c>
      <c r="X211" s="2">
        <f t="shared" si="110"/>
        <v>0.16666666666666666</v>
      </c>
      <c r="Y211" s="2">
        <f t="shared" si="111"/>
        <v>0.16666666666666666</v>
      </c>
      <c r="Z211" s="2">
        <f t="shared" si="112"/>
        <v>0.5</v>
      </c>
      <c r="AA211" s="2">
        <v>0.25</v>
      </c>
      <c r="AB211" s="2">
        <v>0.25</v>
      </c>
      <c r="AC211" s="2">
        <f t="shared" si="113"/>
        <v>0</v>
      </c>
      <c r="AD211" s="2">
        <v>0</v>
      </c>
      <c r="AE211" s="2">
        <v>0</v>
      </c>
      <c r="AF211" s="2">
        <f t="shared" si="114"/>
        <v>0</v>
      </c>
      <c r="AG211" s="2">
        <v>0</v>
      </c>
      <c r="AH211" s="2">
        <v>0</v>
      </c>
      <c r="AI211" s="2">
        <f t="shared" si="115"/>
        <v>0.375</v>
      </c>
      <c r="AJ211" s="2">
        <f t="shared" si="116"/>
        <v>0.5</v>
      </c>
      <c r="AK211" s="2">
        <f t="shared" si="117"/>
        <v>0.5</v>
      </c>
      <c r="AL211" s="2">
        <f t="shared" si="118"/>
        <v>1</v>
      </c>
      <c r="AM211" s="2">
        <v>0.5</v>
      </c>
      <c r="AN211" s="2">
        <v>0.5</v>
      </c>
      <c r="AO211" s="2">
        <v>0</v>
      </c>
      <c r="AP211" s="2">
        <f t="shared" si="119"/>
        <v>0.25</v>
      </c>
      <c r="AQ211" s="2">
        <f t="shared" si="120"/>
        <v>0.25</v>
      </c>
      <c r="AR211" s="2">
        <v>1</v>
      </c>
      <c r="AS211" s="2">
        <v>0</v>
      </c>
      <c r="AT211" s="2">
        <v>0</v>
      </c>
      <c r="AU211" s="2">
        <v>0</v>
      </c>
      <c r="AV211" s="2">
        <f t="shared" si="121"/>
        <v>0</v>
      </c>
      <c r="AW211" s="2">
        <f t="shared" si="122"/>
        <v>0</v>
      </c>
      <c r="AX211" s="2">
        <f t="shared" si="123"/>
        <v>0</v>
      </c>
      <c r="AY211" s="2">
        <v>0</v>
      </c>
      <c r="AZ211" s="2">
        <v>0</v>
      </c>
      <c r="BA211" s="2">
        <v>0</v>
      </c>
      <c r="BB211" s="2">
        <f t="shared" si="124"/>
        <v>0</v>
      </c>
      <c r="BC211" s="2">
        <f t="shared" si="125"/>
        <v>0</v>
      </c>
      <c r="BD211" s="2">
        <v>0</v>
      </c>
      <c r="BE211" s="2">
        <v>0</v>
      </c>
      <c r="BF211" s="2">
        <v>0</v>
      </c>
      <c r="BG211" s="2">
        <f t="shared" si="126"/>
        <v>0.22916666666666666</v>
      </c>
      <c r="BH211" s="2">
        <f t="shared" si="127"/>
        <v>0.33333333333333331</v>
      </c>
      <c r="BI211" s="2">
        <f t="shared" si="128"/>
        <v>0.5</v>
      </c>
      <c r="BJ211" s="2">
        <v>1</v>
      </c>
      <c r="BK211" s="2">
        <v>1</v>
      </c>
      <c r="BL211" s="2">
        <v>0</v>
      </c>
      <c r="BM211" s="2">
        <v>0</v>
      </c>
      <c r="BN211" s="2">
        <v>0</v>
      </c>
      <c r="BO211" s="2">
        <v>1</v>
      </c>
      <c r="BP211" s="2">
        <f t="shared" si="129"/>
        <v>0.16666666666666666</v>
      </c>
      <c r="BQ211" s="2">
        <v>1</v>
      </c>
      <c r="BR211" s="2">
        <v>0</v>
      </c>
      <c r="BS211" s="2">
        <v>0</v>
      </c>
      <c r="BT211" s="2">
        <v>0</v>
      </c>
      <c r="BU211" s="2">
        <v>0</v>
      </c>
      <c r="BV211" s="2">
        <v>0</v>
      </c>
      <c r="BW211" s="2">
        <f t="shared" si="130"/>
        <v>0.125</v>
      </c>
      <c r="BX211" s="2">
        <f t="shared" si="131"/>
        <v>0</v>
      </c>
      <c r="BY211" s="2">
        <v>0</v>
      </c>
      <c r="BZ211" s="2">
        <v>0</v>
      </c>
      <c r="CA211" s="2">
        <v>0</v>
      </c>
      <c r="CB211" s="2">
        <v>0</v>
      </c>
      <c r="CC211" s="2">
        <f t="shared" si="132"/>
        <v>0.25</v>
      </c>
      <c r="CD211" s="2">
        <f t="shared" si="133"/>
        <v>0</v>
      </c>
      <c r="CE211" s="2">
        <v>0</v>
      </c>
      <c r="CF211" s="2">
        <v>0</v>
      </c>
      <c r="CG211" s="2">
        <f t="shared" si="134"/>
        <v>0</v>
      </c>
      <c r="CH211" s="2">
        <v>0</v>
      </c>
      <c r="CI211" s="2">
        <v>0</v>
      </c>
      <c r="CJ211" s="2">
        <v>0</v>
      </c>
      <c r="CK211" s="2">
        <v>1</v>
      </c>
    </row>
    <row r="212" spans="1:89" x14ac:dyDescent="0.2">
      <c r="A212" s="1">
        <v>206</v>
      </c>
      <c r="B212" s="1" t="s">
        <v>427</v>
      </c>
      <c r="C212" s="1" t="s">
        <v>422</v>
      </c>
      <c r="D212" s="1" t="s">
        <v>199</v>
      </c>
      <c r="E212" s="1" t="s">
        <v>190</v>
      </c>
      <c r="F212" s="1" t="s">
        <v>190</v>
      </c>
      <c r="G212" s="2">
        <f t="shared" si="102"/>
        <v>0.18154761904761901</v>
      </c>
      <c r="H212" s="2">
        <f t="shared" si="103"/>
        <v>0.30059523809523808</v>
      </c>
      <c r="I212" s="2">
        <f t="shared" si="104"/>
        <v>6.25E-2</v>
      </c>
      <c r="J212" s="2">
        <f t="shared" si="105"/>
        <v>0.26785714285714285</v>
      </c>
      <c r="K212" s="2">
        <f t="shared" si="106"/>
        <v>0.5357142857142857</v>
      </c>
      <c r="L212" s="2">
        <f t="shared" si="107"/>
        <v>0.5357142857142857</v>
      </c>
      <c r="M212" s="2">
        <v>1</v>
      </c>
      <c r="N212" s="2">
        <v>1</v>
      </c>
      <c r="O212" s="2">
        <f t="shared" si="108"/>
        <v>0.75</v>
      </c>
      <c r="P212" s="2">
        <v>0.25</v>
      </c>
      <c r="Q212" s="2">
        <v>0.5</v>
      </c>
      <c r="R212" s="2">
        <f t="shared" si="109"/>
        <v>0</v>
      </c>
      <c r="S212" s="2">
        <v>0</v>
      </c>
      <c r="T212" s="2">
        <v>0</v>
      </c>
      <c r="U212" s="2">
        <v>1</v>
      </c>
      <c r="V212" s="2">
        <v>0</v>
      </c>
      <c r="W212" s="2">
        <v>0</v>
      </c>
      <c r="X212" s="2">
        <f t="shared" si="110"/>
        <v>0</v>
      </c>
      <c r="Y212" s="2">
        <f t="shared" si="111"/>
        <v>0</v>
      </c>
      <c r="Z212" s="2">
        <f t="shared" si="112"/>
        <v>0</v>
      </c>
      <c r="AA212" s="2">
        <v>0</v>
      </c>
      <c r="AB212" s="2">
        <v>0</v>
      </c>
      <c r="AC212" s="2">
        <f t="shared" si="113"/>
        <v>0</v>
      </c>
      <c r="AD212" s="2">
        <v>0</v>
      </c>
      <c r="AE212" s="2">
        <v>0</v>
      </c>
      <c r="AF212" s="2">
        <f t="shared" si="114"/>
        <v>0</v>
      </c>
      <c r="AG212" s="2">
        <v>0</v>
      </c>
      <c r="AH212" s="2">
        <v>0</v>
      </c>
      <c r="AI212" s="2">
        <f t="shared" si="115"/>
        <v>0.25</v>
      </c>
      <c r="AJ212" s="2">
        <f t="shared" si="116"/>
        <v>0.5</v>
      </c>
      <c r="AK212" s="2">
        <f t="shared" si="117"/>
        <v>0.5</v>
      </c>
      <c r="AL212" s="2">
        <f t="shared" si="118"/>
        <v>1</v>
      </c>
      <c r="AM212" s="2">
        <v>0.5</v>
      </c>
      <c r="AN212" s="2">
        <v>0.5</v>
      </c>
      <c r="AO212" s="2">
        <v>0</v>
      </c>
      <c r="AP212" s="2">
        <f t="shared" si="119"/>
        <v>0</v>
      </c>
      <c r="AQ212" s="2">
        <f t="shared" si="120"/>
        <v>0</v>
      </c>
      <c r="AR212" s="2">
        <v>0</v>
      </c>
      <c r="AS212" s="2">
        <v>0</v>
      </c>
      <c r="AT212" s="2">
        <v>0</v>
      </c>
      <c r="AU212" s="2">
        <v>0</v>
      </c>
      <c r="AV212" s="2">
        <f t="shared" si="121"/>
        <v>0</v>
      </c>
      <c r="AW212" s="2">
        <f t="shared" si="122"/>
        <v>0</v>
      </c>
      <c r="AX212" s="2">
        <f t="shared" si="123"/>
        <v>0</v>
      </c>
      <c r="AY212" s="2">
        <v>0</v>
      </c>
      <c r="AZ212" s="2">
        <v>0</v>
      </c>
      <c r="BA212" s="2">
        <v>0</v>
      </c>
      <c r="BB212" s="2">
        <f t="shared" si="124"/>
        <v>0</v>
      </c>
      <c r="BC212" s="2">
        <f t="shared" si="125"/>
        <v>0</v>
      </c>
      <c r="BD212" s="2">
        <v>0</v>
      </c>
      <c r="BE212" s="2">
        <v>0</v>
      </c>
      <c r="BF212" s="2">
        <v>0</v>
      </c>
      <c r="BG212" s="2">
        <f t="shared" si="126"/>
        <v>0.20833333333333331</v>
      </c>
      <c r="BH212" s="2">
        <f t="shared" si="127"/>
        <v>0.16666666666666666</v>
      </c>
      <c r="BI212" s="2">
        <f t="shared" si="128"/>
        <v>0.16666666666666666</v>
      </c>
      <c r="BJ212" s="2">
        <v>0</v>
      </c>
      <c r="BK212" s="2">
        <v>0</v>
      </c>
      <c r="BL212" s="2">
        <v>1</v>
      </c>
      <c r="BM212" s="2">
        <v>0</v>
      </c>
      <c r="BN212" s="2">
        <v>0</v>
      </c>
      <c r="BO212" s="2">
        <v>0</v>
      </c>
      <c r="BP212" s="2">
        <f t="shared" si="129"/>
        <v>0.16666666666666666</v>
      </c>
      <c r="BQ212" s="2">
        <v>0</v>
      </c>
      <c r="BR212" s="2">
        <v>0</v>
      </c>
      <c r="BS212" s="2">
        <v>1</v>
      </c>
      <c r="BT212" s="2">
        <v>0</v>
      </c>
      <c r="BU212" s="2">
        <v>0</v>
      </c>
      <c r="BV212" s="2">
        <v>0</v>
      </c>
      <c r="BW212" s="2">
        <f t="shared" si="130"/>
        <v>0.25</v>
      </c>
      <c r="BX212" s="2">
        <f t="shared" si="131"/>
        <v>0.25</v>
      </c>
      <c r="BY212" s="2">
        <v>0</v>
      </c>
      <c r="BZ212" s="2">
        <v>1</v>
      </c>
      <c r="CA212" s="2">
        <v>0</v>
      </c>
      <c r="CB212" s="2">
        <v>0</v>
      </c>
      <c r="CC212" s="2">
        <f t="shared" si="132"/>
        <v>0.25</v>
      </c>
      <c r="CD212" s="2">
        <f t="shared" si="133"/>
        <v>1</v>
      </c>
      <c r="CE212" s="2">
        <v>0.5</v>
      </c>
      <c r="CF212" s="2">
        <v>0.5</v>
      </c>
      <c r="CG212" s="2">
        <f t="shared" si="134"/>
        <v>0</v>
      </c>
      <c r="CH212" s="2">
        <v>0</v>
      </c>
      <c r="CI212" s="2">
        <v>0</v>
      </c>
      <c r="CJ212" s="2">
        <v>0</v>
      </c>
      <c r="CK212" s="2">
        <v>0</v>
      </c>
    </row>
    <row r="213" spans="1:89" x14ac:dyDescent="0.2">
      <c r="A213" s="1">
        <v>60</v>
      </c>
      <c r="B213" s="1" t="s">
        <v>284</v>
      </c>
      <c r="C213" s="1" t="s">
        <v>260</v>
      </c>
      <c r="D213" s="1" t="s">
        <v>233</v>
      </c>
      <c r="E213" s="1" t="s">
        <v>190</v>
      </c>
      <c r="F213" s="1" t="s">
        <v>190</v>
      </c>
      <c r="G213" s="2">
        <f t="shared" si="102"/>
        <v>0.17596726190476192</v>
      </c>
      <c r="H213" s="2">
        <f t="shared" si="103"/>
        <v>0.10714285714285714</v>
      </c>
      <c r="I213" s="2">
        <f t="shared" si="104"/>
        <v>0.24479166666666669</v>
      </c>
      <c r="J213" s="2">
        <f t="shared" si="105"/>
        <v>0.42261904761904762</v>
      </c>
      <c r="K213" s="2">
        <f t="shared" si="106"/>
        <v>0.42857142857142855</v>
      </c>
      <c r="L213" s="2">
        <f t="shared" si="107"/>
        <v>0.42857142857142855</v>
      </c>
      <c r="M213" s="2">
        <v>1</v>
      </c>
      <c r="N213" s="2">
        <v>1</v>
      </c>
      <c r="O213" s="2">
        <f t="shared" si="108"/>
        <v>0</v>
      </c>
      <c r="P213" s="2">
        <v>0</v>
      </c>
      <c r="Q213" s="2">
        <v>0</v>
      </c>
      <c r="R213" s="2">
        <f t="shared" si="109"/>
        <v>0</v>
      </c>
      <c r="S213" s="2">
        <v>0</v>
      </c>
      <c r="T213" s="2">
        <v>0</v>
      </c>
      <c r="U213" s="2">
        <v>0</v>
      </c>
      <c r="V213" s="2">
        <v>0</v>
      </c>
      <c r="W213" s="2">
        <v>1</v>
      </c>
      <c r="X213" s="2">
        <f t="shared" si="110"/>
        <v>0.41666666666666669</v>
      </c>
      <c r="Y213" s="2">
        <f t="shared" si="111"/>
        <v>0.41666666666666669</v>
      </c>
      <c r="Z213" s="2">
        <f t="shared" si="112"/>
        <v>0.75</v>
      </c>
      <c r="AA213" s="2">
        <v>0.25</v>
      </c>
      <c r="AB213" s="2">
        <v>0.5</v>
      </c>
      <c r="AC213" s="2">
        <f t="shared" si="113"/>
        <v>0</v>
      </c>
      <c r="AD213" s="2">
        <v>0</v>
      </c>
      <c r="AE213" s="2">
        <v>0</v>
      </c>
      <c r="AF213" s="2">
        <f t="shared" si="114"/>
        <v>0.5</v>
      </c>
      <c r="AG213" s="2">
        <v>0.5</v>
      </c>
      <c r="AH213" s="2">
        <v>0</v>
      </c>
      <c r="AI213" s="2">
        <f t="shared" si="115"/>
        <v>0.125</v>
      </c>
      <c r="AJ213" s="2">
        <f t="shared" si="116"/>
        <v>0</v>
      </c>
      <c r="AK213" s="2">
        <f t="shared" si="117"/>
        <v>0</v>
      </c>
      <c r="AL213" s="2">
        <f t="shared" si="118"/>
        <v>0</v>
      </c>
      <c r="AM213" s="2">
        <v>0</v>
      </c>
      <c r="AN213" s="2">
        <v>0</v>
      </c>
      <c r="AO213" s="2">
        <v>0</v>
      </c>
      <c r="AP213" s="2">
        <f t="shared" si="119"/>
        <v>0.25</v>
      </c>
      <c r="AQ213" s="2">
        <f t="shared" si="120"/>
        <v>0.25</v>
      </c>
      <c r="AR213" s="2">
        <v>0</v>
      </c>
      <c r="AS213" s="2">
        <v>0</v>
      </c>
      <c r="AT213" s="2">
        <v>1</v>
      </c>
      <c r="AU213" s="2">
        <v>0</v>
      </c>
      <c r="AV213" s="2">
        <f t="shared" si="121"/>
        <v>0</v>
      </c>
      <c r="AW213" s="2">
        <f t="shared" si="122"/>
        <v>0</v>
      </c>
      <c r="AX213" s="2">
        <f t="shared" si="123"/>
        <v>0</v>
      </c>
      <c r="AY213" s="2">
        <v>0</v>
      </c>
      <c r="AZ213" s="2">
        <v>0</v>
      </c>
      <c r="BA213" s="2">
        <v>0</v>
      </c>
      <c r="BB213" s="2">
        <f t="shared" si="124"/>
        <v>0</v>
      </c>
      <c r="BC213" s="2">
        <f t="shared" si="125"/>
        <v>0</v>
      </c>
      <c r="BD213" s="2">
        <v>0</v>
      </c>
      <c r="BE213" s="2">
        <v>0</v>
      </c>
      <c r="BF213" s="2">
        <v>0</v>
      </c>
      <c r="BG213" s="2">
        <f t="shared" si="126"/>
        <v>0.15625</v>
      </c>
      <c r="BH213" s="2">
        <f t="shared" si="127"/>
        <v>0</v>
      </c>
      <c r="BI213" s="2">
        <f t="shared" si="128"/>
        <v>0</v>
      </c>
      <c r="BJ213" s="2">
        <v>0</v>
      </c>
      <c r="BK213" s="2">
        <v>0</v>
      </c>
      <c r="BL213" s="2">
        <v>0</v>
      </c>
      <c r="BM213" s="2">
        <v>0</v>
      </c>
      <c r="BN213" s="2">
        <v>0</v>
      </c>
      <c r="BO213" s="2">
        <v>0</v>
      </c>
      <c r="BP213" s="2">
        <f t="shared" si="129"/>
        <v>0</v>
      </c>
      <c r="BQ213" s="2">
        <v>0</v>
      </c>
      <c r="BR213" s="2">
        <v>0</v>
      </c>
      <c r="BS213" s="2">
        <v>0</v>
      </c>
      <c r="BT213" s="2">
        <v>0</v>
      </c>
      <c r="BU213" s="2">
        <v>0</v>
      </c>
      <c r="BV213" s="2">
        <v>0</v>
      </c>
      <c r="BW213" s="2">
        <f t="shared" si="130"/>
        <v>0.3125</v>
      </c>
      <c r="BX213" s="2">
        <f t="shared" si="131"/>
        <v>0.25</v>
      </c>
      <c r="BY213" s="2">
        <v>1</v>
      </c>
      <c r="BZ213" s="2">
        <v>0</v>
      </c>
      <c r="CA213" s="2">
        <v>0</v>
      </c>
      <c r="CB213" s="2">
        <v>0</v>
      </c>
      <c r="CC213" s="2">
        <f t="shared" si="132"/>
        <v>0.375</v>
      </c>
      <c r="CD213" s="2">
        <f t="shared" si="133"/>
        <v>0</v>
      </c>
      <c r="CE213" s="2">
        <v>0</v>
      </c>
      <c r="CF213" s="2">
        <v>0</v>
      </c>
      <c r="CG213" s="2">
        <f t="shared" si="134"/>
        <v>0.5</v>
      </c>
      <c r="CH213" s="2">
        <v>0.5</v>
      </c>
      <c r="CI213" s="2">
        <v>0</v>
      </c>
      <c r="CJ213" s="2">
        <v>0</v>
      </c>
      <c r="CK213" s="2">
        <v>1</v>
      </c>
    </row>
    <row r="214" spans="1:89" x14ac:dyDescent="0.2">
      <c r="A214" s="1">
        <v>73</v>
      </c>
      <c r="B214" s="1" t="s">
        <v>299</v>
      </c>
      <c r="C214" s="1" t="s">
        <v>296</v>
      </c>
      <c r="D214" s="1" t="s">
        <v>217</v>
      </c>
      <c r="E214" s="1" t="s">
        <v>297</v>
      </c>
      <c r="F214" s="1" t="s">
        <v>297</v>
      </c>
      <c r="G214" s="2">
        <f t="shared" si="102"/>
        <v>0.16666666666666669</v>
      </c>
      <c r="H214" s="2">
        <f t="shared" si="103"/>
        <v>0.16666666666666666</v>
      </c>
      <c r="I214" s="2">
        <f t="shared" si="104"/>
        <v>0.16666666666666669</v>
      </c>
      <c r="J214" s="2">
        <f t="shared" si="105"/>
        <v>0.45833333333333337</v>
      </c>
      <c r="K214" s="2">
        <f t="shared" si="106"/>
        <v>0.5</v>
      </c>
      <c r="L214" s="2">
        <f t="shared" si="107"/>
        <v>0.5</v>
      </c>
      <c r="M214" s="2">
        <v>1</v>
      </c>
      <c r="N214" s="2">
        <v>0</v>
      </c>
      <c r="O214" s="2">
        <f t="shared" si="108"/>
        <v>0.75</v>
      </c>
      <c r="P214" s="2">
        <v>0.25</v>
      </c>
      <c r="Q214" s="2">
        <v>0.5</v>
      </c>
      <c r="R214" s="2">
        <f t="shared" si="109"/>
        <v>0.75</v>
      </c>
      <c r="S214" s="2">
        <v>0.25</v>
      </c>
      <c r="T214" s="2">
        <v>0.5</v>
      </c>
      <c r="U214" s="2">
        <v>0</v>
      </c>
      <c r="V214" s="2">
        <v>0</v>
      </c>
      <c r="W214" s="2">
        <v>1</v>
      </c>
      <c r="X214" s="2">
        <f t="shared" si="110"/>
        <v>0.41666666666666669</v>
      </c>
      <c r="Y214" s="2">
        <f t="shared" si="111"/>
        <v>0.41666666666666669</v>
      </c>
      <c r="Z214" s="2">
        <f t="shared" si="112"/>
        <v>0.75</v>
      </c>
      <c r="AA214" s="2">
        <v>0.25</v>
      </c>
      <c r="AB214" s="2">
        <v>0.5</v>
      </c>
      <c r="AC214" s="2">
        <f t="shared" si="113"/>
        <v>0</v>
      </c>
      <c r="AD214" s="2">
        <v>0</v>
      </c>
      <c r="AE214" s="2">
        <v>0</v>
      </c>
      <c r="AF214" s="2">
        <f t="shared" si="114"/>
        <v>0.5</v>
      </c>
      <c r="AG214" s="2">
        <v>0.5</v>
      </c>
      <c r="AH214" s="2">
        <v>0</v>
      </c>
      <c r="AI214" s="2">
        <f t="shared" si="115"/>
        <v>0</v>
      </c>
      <c r="AJ214" s="2">
        <f t="shared" si="116"/>
        <v>0</v>
      </c>
      <c r="AK214" s="2">
        <f t="shared" si="117"/>
        <v>0</v>
      </c>
      <c r="AL214" s="2">
        <f t="shared" si="118"/>
        <v>0</v>
      </c>
      <c r="AM214" s="2">
        <v>0</v>
      </c>
      <c r="AN214" s="2">
        <v>0</v>
      </c>
      <c r="AO214" s="2">
        <v>0</v>
      </c>
      <c r="AP214" s="2">
        <f t="shared" si="119"/>
        <v>0</v>
      </c>
      <c r="AQ214" s="2">
        <f t="shared" si="120"/>
        <v>0</v>
      </c>
      <c r="AR214" s="2">
        <v>0</v>
      </c>
      <c r="AS214" s="2">
        <v>0</v>
      </c>
      <c r="AT214" s="2">
        <v>0</v>
      </c>
      <c r="AU214" s="2">
        <v>0</v>
      </c>
      <c r="AV214" s="2">
        <f t="shared" si="121"/>
        <v>0</v>
      </c>
      <c r="AW214" s="2">
        <f t="shared" si="122"/>
        <v>0</v>
      </c>
      <c r="AX214" s="2">
        <f t="shared" si="123"/>
        <v>0</v>
      </c>
      <c r="AY214" s="2">
        <v>0</v>
      </c>
      <c r="AZ214" s="2">
        <v>0</v>
      </c>
      <c r="BA214" s="2">
        <v>0</v>
      </c>
      <c r="BB214" s="2">
        <f t="shared" si="124"/>
        <v>0</v>
      </c>
      <c r="BC214" s="2">
        <f t="shared" si="125"/>
        <v>0</v>
      </c>
      <c r="BD214" s="2">
        <v>0</v>
      </c>
      <c r="BE214" s="2">
        <v>0</v>
      </c>
      <c r="BF214" s="2">
        <v>0</v>
      </c>
      <c r="BG214" s="2">
        <f t="shared" si="126"/>
        <v>0.20833333333333331</v>
      </c>
      <c r="BH214" s="2">
        <f t="shared" si="127"/>
        <v>0.16666666666666666</v>
      </c>
      <c r="BI214" s="2">
        <f t="shared" si="128"/>
        <v>0.33333333333333331</v>
      </c>
      <c r="BJ214" s="2">
        <v>0</v>
      </c>
      <c r="BK214" s="2">
        <v>1</v>
      </c>
      <c r="BL214" s="2">
        <v>1</v>
      </c>
      <c r="BM214" s="2">
        <v>0</v>
      </c>
      <c r="BN214" s="2">
        <v>0</v>
      </c>
      <c r="BO214" s="2">
        <v>0</v>
      </c>
      <c r="BP214" s="2">
        <f t="shared" si="129"/>
        <v>0</v>
      </c>
      <c r="BQ214" s="2">
        <v>0</v>
      </c>
      <c r="BR214" s="2">
        <v>0</v>
      </c>
      <c r="BS214" s="2">
        <v>0</v>
      </c>
      <c r="BT214" s="2">
        <v>0</v>
      </c>
      <c r="BU214" s="2">
        <v>0</v>
      </c>
      <c r="BV214" s="2">
        <v>0</v>
      </c>
      <c r="BW214" s="2">
        <f t="shared" si="130"/>
        <v>0.25</v>
      </c>
      <c r="BX214" s="2">
        <f t="shared" si="131"/>
        <v>0.5</v>
      </c>
      <c r="BY214" s="2">
        <v>0</v>
      </c>
      <c r="BZ214" s="2">
        <v>0</v>
      </c>
      <c r="CA214" s="2">
        <v>1</v>
      </c>
      <c r="CB214" s="2">
        <v>1</v>
      </c>
      <c r="CC214" s="2">
        <f t="shared" si="132"/>
        <v>0</v>
      </c>
      <c r="CD214" s="2">
        <f t="shared" si="133"/>
        <v>0</v>
      </c>
      <c r="CE214" s="2">
        <v>0</v>
      </c>
      <c r="CF214" s="2">
        <v>0</v>
      </c>
      <c r="CG214" s="2">
        <f t="shared" si="134"/>
        <v>0</v>
      </c>
      <c r="CH214" s="2">
        <v>0</v>
      </c>
      <c r="CI214" s="2">
        <v>0</v>
      </c>
      <c r="CJ214" s="2">
        <v>0</v>
      </c>
      <c r="CK214" s="2">
        <v>0</v>
      </c>
    </row>
    <row r="215" spans="1:89" x14ac:dyDescent="0.2">
      <c r="A215" s="1">
        <v>96</v>
      </c>
      <c r="B215" s="1" t="s">
        <v>314</v>
      </c>
      <c r="C215" s="1" t="s">
        <v>305</v>
      </c>
      <c r="D215" s="1" t="s">
        <v>257</v>
      </c>
      <c r="E215" s="1" t="s">
        <v>190</v>
      </c>
      <c r="F215" s="1" t="s">
        <v>190</v>
      </c>
      <c r="G215" s="2">
        <f t="shared" si="102"/>
        <v>0.16443452380952381</v>
      </c>
      <c r="H215" s="2">
        <f t="shared" si="103"/>
        <v>0.23511904761904764</v>
      </c>
      <c r="I215" s="2">
        <f t="shared" si="104"/>
        <v>9.375E-2</v>
      </c>
      <c r="J215" s="2">
        <f t="shared" si="105"/>
        <v>0.3035714285714286</v>
      </c>
      <c r="K215" s="2">
        <f t="shared" si="106"/>
        <v>0.35714285714285715</v>
      </c>
      <c r="L215" s="2">
        <f t="shared" si="107"/>
        <v>0.35714285714285715</v>
      </c>
      <c r="M215" s="2">
        <v>1</v>
      </c>
      <c r="N215" s="2">
        <v>0</v>
      </c>
      <c r="O215" s="2">
        <f t="shared" si="108"/>
        <v>0.5</v>
      </c>
      <c r="P215" s="2">
        <v>0.25</v>
      </c>
      <c r="Q215" s="2">
        <v>0.25</v>
      </c>
      <c r="R215" s="2">
        <f t="shared" si="109"/>
        <v>0</v>
      </c>
      <c r="S215" s="2">
        <v>0</v>
      </c>
      <c r="T215" s="2">
        <v>0</v>
      </c>
      <c r="U215" s="2">
        <v>0</v>
      </c>
      <c r="V215" s="2">
        <v>0</v>
      </c>
      <c r="W215" s="2">
        <v>1</v>
      </c>
      <c r="X215" s="2">
        <f t="shared" si="110"/>
        <v>0.25</v>
      </c>
      <c r="Y215" s="2">
        <f t="shared" si="111"/>
        <v>0.25</v>
      </c>
      <c r="Z215" s="2">
        <f t="shared" si="112"/>
        <v>0.75</v>
      </c>
      <c r="AA215" s="2">
        <v>0.25</v>
      </c>
      <c r="AB215" s="2">
        <v>0.5</v>
      </c>
      <c r="AC215" s="2">
        <f t="shared" si="113"/>
        <v>0</v>
      </c>
      <c r="AD215" s="2">
        <v>0</v>
      </c>
      <c r="AE215" s="2">
        <v>0</v>
      </c>
      <c r="AF215" s="2">
        <f t="shared" si="114"/>
        <v>0</v>
      </c>
      <c r="AG215" s="2">
        <v>0</v>
      </c>
      <c r="AH215" s="2">
        <v>0</v>
      </c>
      <c r="AI215" s="2">
        <f t="shared" si="115"/>
        <v>0.25</v>
      </c>
      <c r="AJ215" s="2">
        <f t="shared" si="116"/>
        <v>0.5</v>
      </c>
      <c r="AK215" s="2">
        <f t="shared" si="117"/>
        <v>0.5</v>
      </c>
      <c r="AL215" s="2">
        <f t="shared" si="118"/>
        <v>0</v>
      </c>
      <c r="AM215" s="2">
        <v>0</v>
      </c>
      <c r="AN215" s="2">
        <v>0</v>
      </c>
      <c r="AO215" s="2">
        <v>1</v>
      </c>
      <c r="AP215" s="2">
        <f t="shared" si="119"/>
        <v>0</v>
      </c>
      <c r="AQ215" s="2">
        <f t="shared" si="120"/>
        <v>0</v>
      </c>
      <c r="AR215" s="2">
        <v>0</v>
      </c>
      <c r="AS215" s="2">
        <v>0</v>
      </c>
      <c r="AT215" s="2">
        <v>0</v>
      </c>
      <c r="AU215" s="2">
        <v>0</v>
      </c>
      <c r="AV215" s="2">
        <f t="shared" si="121"/>
        <v>0</v>
      </c>
      <c r="AW215" s="2">
        <f t="shared" si="122"/>
        <v>0</v>
      </c>
      <c r="AX215" s="2">
        <f t="shared" si="123"/>
        <v>0</v>
      </c>
      <c r="AY215" s="2">
        <v>0</v>
      </c>
      <c r="AZ215" s="2">
        <v>0</v>
      </c>
      <c r="BA215" s="2">
        <v>0</v>
      </c>
      <c r="BB215" s="2">
        <f t="shared" si="124"/>
        <v>0</v>
      </c>
      <c r="BC215" s="2">
        <f t="shared" si="125"/>
        <v>0</v>
      </c>
      <c r="BD215" s="2">
        <v>0</v>
      </c>
      <c r="BE215" s="2">
        <v>0</v>
      </c>
      <c r="BF215" s="2">
        <v>0</v>
      </c>
      <c r="BG215" s="2">
        <f t="shared" si="126"/>
        <v>0.10416666666666666</v>
      </c>
      <c r="BH215" s="2">
        <f t="shared" si="127"/>
        <v>8.3333333333333329E-2</v>
      </c>
      <c r="BI215" s="2">
        <f t="shared" si="128"/>
        <v>0.16666666666666666</v>
      </c>
      <c r="BJ215" s="2">
        <v>0</v>
      </c>
      <c r="BK215" s="2">
        <v>0</v>
      </c>
      <c r="BL215" s="2">
        <v>0</v>
      </c>
      <c r="BM215" s="2">
        <v>0</v>
      </c>
      <c r="BN215" s="2">
        <v>0</v>
      </c>
      <c r="BO215" s="2">
        <v>1</v>
      </c>
      <c r="BP215" s="2">
        <f t="shared" si="129"/>
        <v>0</v>
      </c>
      <c r="BQ215" s="2">
        <v>0</v>
      </c>
      <c r="BR215" s="2">
        <v>0</v>
      </c>
      <c r="BS215" s="2">
        <v>0</v>
      </c>
      <c r="BT215" s="2">
        <v>0</v>
      </c>
      <c r="BU215" s="2">
        <v>0</v>
      </c>
      <c r="BV215" s="2">
        <v>0</v>
      </c>
      <c r="BW215" s="2">
        <f t="shared" si="130"/>
        <v>0.125</v>
      </c>
      <c r="BX215" s="2">
        <f t="shared" si="131"/>
        <v>0</v>
      </c>
      <c r="BY215" s="2">
        <v>0</v>
      </c>
      <c r="BZ215" s="2">
        <v>0</v>
      </c>
      <c r="CA215" s="2">
        <v>0</v>
      </c>
      <c r="CB215" s="2">
        <v>0</v>
      </c>
      <c r="CC215" s="2">
        <f t="shared" si="132"/>
        <v>0.25</v>
      </c>
      <c r="CD215" s="2">
        <f t="shared" si="133"/>
        <v>0</v>
      </c>
      <c r="CE215" s="2">
        <v>0</v>
      </c>
      <c r="CF215" s="2">
        <v>0</v>
      </c>
      <c r="CG215" s="2">
        <f t="shared" si="134"/>
        <v>0</v>
      </c>
      <c r="CH215" s="2">
        <v>0</v>
      </c>
      <c r="CI215" s="2">
        <v>0</v>
      </c>
      <c r="CJ215" s="2">
        <v>0</v>
      </c>
      <c r="CK215" s="2">
        <v>1</v>
      </c>
    </row>
    <row r="216" spans="1:89" x14ac:dyDescent="0.2">
      <c r="A216" s="1">
        <v>169</v>
      </c>
      <c r="B216" s="1" t="s">
        <v>392</v>
      </c>
      <c r="C216" s="1" t="s">
        <v>387</v>
      </c>
      <c r="D216" s="1" t="s">
        <v>217</v>
      </c>
      <c r="E216" s="1" t="s">
        <v>297</v>
      </c>
      <c r="F216" s="1" t="s">
        <v>297</v>
      </c>
      <c r="G216" s="2">
        <f t="shared" si="102"/>
        <v>0.16294642857142855</v>
      </c>
      <c r="H216" s="2">
        <f t="shared" si="103"/>
        <v>0.14880952380952381</v>
      </c>
      <c r="I216" s="2">
        <f t="shared" si="104"/>
        <v>0.17708333333333331</v>
      </c>
      <c r="J216" s="2">
        <f t="shared" si="105"/>
        <v>0.38095238095238093</v>
      </c>
      <c r="K216" s="2">
        <f t="shared" si="106"/>
        <v>0.42857142857142855</v>
      </c>
      <c r="L216" s="2">
        <f t="shared" si="107"/>
        <v>0.42857142857142855</v>
      </c>
      <c r="M216" s="2">
        <v>1</v>
      </c>
      <c r="N216" s="2">
        <v>0</v>
      </c>
      <c r="O216" s="2">
        <f t="shared" si="108"/>
        <v>1</v>
      </c>
      <c r="P216" s="2">
        <v>0.25</v>
      </c>
      <c r="Q216" s="2">
        <v>0.75</v>
      </c>
      <c r="R216" s="2">
        <f t="shared" si="109"/>
        <v>0</v>
      </c>
      <c r="S216" s="2">
        <v>0</v>
      </c>
      <c r="T216" s="2">
        <v>0</v>
      </c>
      <c r="U216" s="2">
        <v>0</v>
      </c>
      <c r="V216" s="2">
        <v>0</v>
      </c>
      <c r="W216" s="2">
        <v>1</v>
      </c>
      <c r="X216" s="2">
        <f t="shared" si="110"/>
        <v>0.33333333333333331</v>
      </c>
      <c r="Y216" s="2">
        <f t="shared" si="111"/>
        <v>0.33333333333333331</v>
      </c>
      <c r="Z216" s="2">
        <f t="shared" si="112"/>
        <v>0</v>
      </c>
      <c r="AA216" s="2">
        <v>0</v>
      </c>
      <c r="AB216" s="2">
        <v>0</v>
      </c>
      <c r="AC216" s="2">
        <f t="shared" si="113"/>
        <v>0</v>
      </c>
      <c r="AD216" s="2">
        <v>0</v>
      </c>
      <c r="AE216" s="2">
        <v>0</v>
      </c>
      <c r="AF216" s="2">
        <f t="shared" si="114"/>
        <v>1</v>
      </c>
      <c r="AG216" s="2">
        <v>0.5</v>
      </c>
      <c r="AH216" s="2">
        <v>0.5</v>
      </c>
      <c r="AI216" s="2">
        <f t="shared" si="115"/>
        <v>0</v>
      </c>
      <c r="AJ216" s="2">
        <f t="shared" si="116"/>
        <v>0</v>
      </c>
      <c r="AK216" s="2">
        <f t="shared" si="117"/>
        <v>0</v>
      </c>
      <c r="AL216" s="2">
        <f t="shared" si="118"/>
        <v>0</v>
      </c>
      <c r="AM216" s="2">
        <v>0</v>
      </c>
      <c r="AN216" s="2">
        <v>0</v>
      </c>
      <c r="AO216" s="2">
        <v>0</v>
      </c>
      <c r="AP216" s="2">
        <f t="shared" si="119"/>
        <v>0</v>
      </c>
      <c r="AQ216" s="2">
        <f t="shared" si="120"/>
        <v>0</v>
      </c>
      <c r="AR216" s="2">
        <v>0</v>
      </c>
      <c r="AS216" s="2">
        <v>0</v>
      </c>
      <c r="AT216" s="2">
        <v>0</v>
      </c>
      <c r="AU216" s="2">
        <v>0</v>
      </c>
      <c r="AV216" s="2">
        <f t="shared" si="121"/>
        <v>0</v>
      </c>
      <c r="AW216" s="2">
        <f t="shared" si="122"/>
        <v>0</v>
      </c>
      <c r="AX216" s="2">
        <f t="shared" si="123"/>
        <v>0</v>
      </c>
      <c r="AY216" s="2">
        <v>0</v>
      </c>
      <c r="AZ216" s="2">
        <v>0</v>
      </c>
      <c r="BA216" s="2">
        <v>0</v>
      </c>
      <c r="BB216" s="2">
        <f t="shared" si="124"/>
        <v>0</v>
      </c>
      <c r="BC216" s="2">
        <f t="shared" si="125"/>
        <v>0</v>
      </c>
      <c r="BD216" s="2">
        <v>0</v>
      </c>
      <c r="BE216" s="2">
        <v>0</v>
      </c>
      <c r="BF216" s="2">
        <v>0</v>
      </c>
      <c r="BG216" s="2">
        <f t="shared" si="126"/>
        <v>0.27083333333333331</v>
      </c>
      <c r="BH216" s="2">
        <f t="shared" si="127"/>
        <v>0.16666666666666666</v>
      </c>
      <c r="BI216" s="2">
        <f t="shared" si="128"/>
        <v>0.33333333333333331</v>
      </c>
      <c r="BJ216" s="2">
        <v>0</v>
      </c>
      <c r="BK216" s="2">
        <v>1</v>
      </c>
      <c r="BL216" s="2">
        <v>0</v>
      </c>
      <c r="BM216" s="2">
        <v>0</v>
      </c>
      <c r="BN216" s="2">
        <v>0</v>
      </c>
      <c r="BO216" s="2">
        <v>1</v>
      </c>
      <c r="BP216" s="2">
        <f t="shared" si="129"/>
        <v>0</v>
      </c>
      <c r="BQ216" s="2">
        <v>0</v>
      </c>
      <c r="BR216" s="2">
        <v>0</v>
      </c>
      <c r="BS216" s="2">
        <v>0</v>
      </c>
      <c r="BT216" s="2">
        <v>0</v>
      </c>
      <c r="BU216" s="2">
        <v>0</v>
      </c>
      <c r="BV216" s="2">
        <v>0</v>
      </c>
      <c r="BW216" s="2">
        <f t="shared" si="130"/>
        <v>0.375</v>
      </c>
      <c r="BX216" s="2">
        <f t="shared" si="131"/>
        <v>0.75</v>
      </c>
      <c r="BY216" s="2">
        <v>1</v>
      </c>
      <c r="BZ216" s="2">
        <v>1</v>
      </c>
      <c r="CA216" s="2">
        <v>1</v>
      </c>
      <c r="CB216" s="2">
        <v>0</v>
      </c>
      <c r="CC216" s="2">
        <f t="shared" si="132"/>
        <v>0</v>
      </c>
      <c r="CD216" s="2">
        <f t="shared" si="133"/>
        <v>0</v>
      </c>
      <c r="CE216" s="2">
        <v>0</v>
      </c>
      <c r="CF216" s="2">
        <v>0</v>
      </c>
      <c r="CG216" s="2">
        <f t="shared" si="134"/>
        <v>0</v>
      </c>
      <c r="CH216" s="2">
        <v>0</v>
      </c>
      <c r="CI216" s="2">
        <v>0</v>
      </c>
      <c r="CJ216" s="2">
        <v>0</v>
      </c>
      <c r="CK216" s="2">
        <v>0</v>
      </c>
    </row>
    <row r="217" spans="1:89" x14ac:dyDescent="0.2">
      <c r="A217" s="1">
        <v>74</v>
      </c>
      <c r="B217" s="1" t="s">
        <v>300</v>
      </c>
      <c r="C217" s="1" t="s">
        <v>296</v>
      </c>
      <c r="D217" s="1" t="s">
        <v>221</v>
      </c>
      <c r="E217" s="1" t="s">
        <v>297</v>
      </c>
      <c r="F217" s="1" t="s">
        <v>297</v>
      </c>
      <c r="G217" s="2">
        <f t="shared" si="102"/>
        <v>0.16145833333333331</v>
      </c>
      <c r="H217" s="2">
        <f t="shared" si="103"/>
        <v>0.1875</v>
      </c>
      <c r="I217" s="2">
        <f t="shared" si="104"/>
        <v>0.13541666666666666</v>
      </c>
      <c r="J217" s="2">
        <f t="shared" si="105"/>
        <v>0.33333333333333331</v>
      </c>
      <c r="K217" s="2">
        <f t="shared" si="106"/>
        <v>0.5</v>
      </c>
      <c r="L217" s="2">
        <f t="shared" si="107"/>
        <v>0.5</v>
      </c>
      <c r="M217" s="2">
        <v>1</v>
      </c>
      <c r="N217" s="2">
        <v>0</v>
      </c>
      <c r="O217" s="2">
        <f t="shared" si="108"/>
        <v>0.75</v>
      </c>
      <c r="P217" s="2">
        <v>0.25</v>
      </c>
      <c r="Q217" s="2">
        <v>0.5</v>
      </c>
      <c r="R217" s="2">
        <f t="shared" si="109"/>
        <v>0.75</v>
      </c>
      <c r="S217" s="2">
        <v>0.25</v>
      </c>
      <c r="T217" s="2">
        <v>0.5</v>
      </c>
      <c r="U217" s="2">
        <v>0</v>
      </c>
      <c r="V217" s="2">
        <v>0</v>
      </c>
      <c r="W217" s="2">
        <v>1</v>
      </c>
      <c r="X217" s="2">
        <f t="shared" si="110"/>
        <v>0.16666666666666666</v>
      </c>
      <c r="Y217" s="2">
        <f t="shared" si="111"/>
        <v>0.16666666666666666</v>
      </c>
      <c r="Z217" s="2">
        <f t="shared" si="112"/>
        <v>0</v>
      </c>
      <c r="AA217" s="2">
        <v>0</v>
      </c>
      <c r="AB217" s="2">
        <v>0</v>
      </c>
      <c r="AC217" s="2">
        <f t="shared" si="113"/>
        <v>0</v>
      </c>
      <c r="AD217" s="2">
        <v>0</v>
      </c>
      <c r="AE217" s="2">
        <v>0</v>
      </c>
      <c r="AF217" s="2">
        <f t="shared" si="114"/>
        <v>0.5</v>
      </c>
      <c r="AG217" s="2">
        <v>0.5</v>
      </c>
      <c r="AH217" s="2">
        <v>0</v>
      </c>
      <c r="AI217" s="2">
        <f t="shared" si="115"/>
        <v>0.25</v>
      </c>
      <c r="AJ217" s="2">
        <f t="shared" si="116"/>
        <v>0.25</v>
      </c>
      <c r="AK217" s="2">
        <f t="shared" si="117"/>
        <v>0.25</v>
      </c>
      <c r="AL217" s="2">
        <f t="shared" si="118"/>
        <v>0.5</v>
      </c>
      <c r="AM217" s="2">
        <v>0.5</v>
      </c>
      <c r="AN217" s="2">
        <v>0</v>
      </c>
      <c r="AO217" s="2">
        <v>0</v>
      </c>
      <c r="AP217" s="2">
        <f t="shared" si="119"/>
        <v>0.25</v>
      </c>
      <c r="AQ217" s="2">
        <f t="shared" si="120"/>
        <v>0.25</v>
      </c>
      <c r="AR217" s="2">
        <v>0</v>
      </c>
      <c r="AS217" s="2">
        <v>0</v>
      </c>
      <c r="AT217" s="2">
        <v>1</v>
      </c>
      <c r="AU217" s="2">
        <v>0</v>
      </c>
      <c r="AV217" s="2">
        <f t="shared" si="121"/>
        <v>0</v>
      </c>
      <c r="AW217" s="2">
        <f t="shared" si="122"/>
        <v>0</v>
      </c>
      <c r="AX217" s="2">
        <f t="shared" si="123"/>
        <v>0</v>
      </c>
      <c r="AY217" s="2">
        <v>0</v>
      </c>
      <c r="AZ217" s="2">
        <v>0</v>
      </c>
      <c r="BA217" s="2">
        <v>0</v>
      </c>
      <c r="BB217" s="2">
        <f t="shared" si="124"/>
        <v>0</v>
      </c>
      <c r="BC217" s="2">
        <f t="shared" si="125"/>
        <v>0</v>
      </c>
      <c r="BD217" s="2">
        <v>0</v>
      </c>
      <c r="BE217" s="2">
        <v>0</v>
      </c>
      <c r="BF217" s="2">
        <v>0</v>
      </c>
      <c r="BG217" s="2">
        <f t="shared" si="126"/>
        <v>6.25E-2</v>
      </c>
      <c r="BH217" s="2">
        <f t="shared" si="127"/>
        <v>0</v>
      </c>
      <c r="BI217" s="2">
        <f t="shared" si="128"/>
        <v>0</v>
      </c>
      <c r="BJ217" s="2">
        <v>0</v>
      </c>
      <c r="BK217" s="2">
        <v>0</v>
      </c>
      <c r="BL217" s="2">
        <v>0</v>
      </c>
      <c r="BM217" s="2">
        <v>0</v>
      </c>
      <c r="BN217" s="2">
        <v>0</v>
      </c>
      <c r="BO217" s="2">
        <v>0</v>
      </c>
      <c r="BP217" s="2">
        <f t="shared" si="129"/>
        <v>0</v>
      </c>
      <c r="BQ217" s="2">
        <v>0</v>
      </c>
      <c r="BR217" s="2">
        <v>0</v>
      </c>
      <c r="BS217" s="2">
        <v>0</v>
      </c>
      <c r="BT217" s="2">
        <v>0</v>
      </c>
      <c r="BU217" s="2">
        <v>0</v>
      </c>
      <c r="BV217" s="2">
        <v>0</v>
      </c>
      <c r="BW217" s="2">
        <f t="shared" si="130"/>
        <v>0.125</v>
      </c>
      <c r="BX217" s="2">
        <f t="shared" si="131"/>
        <v>0.25</v>
      </c>
      <c r="BY217" s="2">
        <v>1</v>
      </c>
      <c r="BZ217" s="2">
        <v>0</v>
      </c>
      <c r="CA217" s="2">
        <v>0</v>
      </c>
      <c r="CB217" s="2">
        <v>0</v>
      </c>
      <c r="CC217" s="2">
        <f t="shared" si="132"/>
        <v>0</v>
      </c>
      <c r="CD217" s="2">
        <f t="shared" si="133"/>
        <v>0</v>
      </c>
      <c r="CE217" s="2">
        <v>0</v>
      </c>
      <c r="CF217" s="2">
        <v>0</v>
      </c>
      <c r="CG217" s="2">
        <f t="shared" si="134"/>
        <v>0</v>
      </c>
      <c r="CH217" s="2">
        <v>0</v>
      </c>
      <c r="CI217" s="2">
        <v>0</v>
      </c>
      <c r="CJ217" s="2">
        <v>0</v>
      </c>
      <c r="CK217" s="2">
        <v>0</v>
      </c>
    </row>
    <row r="218" spans="1:89" x14ac:dyDescent="0.2">
      <c r="A218" s="1">
        <v>219</v>
      </c>
      <c r="B218" s="1" t="s">
        <v>441</v>
      </c>
      <c r="C218" s="1" t="s">
        <v>422</v>
      </c>
      <c r="D218" s="1" t="s">
        <v>227</v>
      </c>
      <c r="E218" s="1" t="s">
        <v>190</v>
      </c>
      <c r="F218" s="1" t="s">
        <v>190</v>
      </c>
      <c r="G218" s="2">
        <f t="shared" si="102"/>
        <v>0.1450892857142857</v>
      </c>
      <c r="H218" s="2">
        <f t="shared" si="103"/>
        <v>7.1428571428571425E-2</v>
      </c>
      <c r="I218" s="2">
        <f t="shared" si="104"/>
        <v>0.21875</v>
      </c>
      <c r="J218" s="2">
        <f t="shared" si="105"/>
        <v>0.14285714285714285</v>
      </c>
      <c r="K218" s="2">
        <f t="shared" si="106"/>
        <v>0.2857142857142857</v>
      </c>
      <c r="L218" s="2">
        <f t="shared" si="107"/>
        <v>0.2857142857142857</v>
      </c>
      <c r="M218" s="2">
        <v>1</v>
      </c>
      <c r="N218" s="2">
        <v>0</v>
      </c>
      <c r="O218" s="2">
        <f t="shared" si="108"/>
        <v>0</v>
      </c>
      <c r="P218" s="2">
        <v>0</v>
      </c>
      <c r="Q218" s="2">
        <v>0</v>
      </c>
      <c r="R218" s="2">
        <f t="shared" si="109"/>
        <v>0</v>
      </c>
      <c r="S218" s="2">
        <v>0</v>
      </c>
      <c r="T218" s="2">
        <v>0</v>
      </c>
      <c r="U218" s="2">
        <v>1</v>
      </c>
      <c r="V218" s="2">
        <v>0</v>
      </c>
      <c r="W218" s="2">
        <v>0</v>
      </c>
      <c r="X218" s="2">
        <f t="shared" si="110"/>
        <v>0</v>
      </c>
      <c r="Y218" s="2">
        <f t="shared" si="111"/>
        <v>0</v>
      </c>
      <c r="Z218" s="2">
        <f t="shared" si="112"/>
        <v>0</v>
      </c>
      <c r="AA218" s="2">
        <v>0</v>
      </c>
      <c r="AB218" s="2">
        <v>0</v>
      </c>
      <c r="AC218" s="2">
        <f t="shared" si="113"/>
        <v>0</v>
      </c>
      <c r="AD218" s="2">
        <v>0</v>
      </c>
      <c r="AE218" s="2">
        <v>0</v>
      </c>
      <c r="AF218" s="2">
        <f t="shared" si="114"/>
        <v>0</v>
      </c>
      <c r="AG218" s="2">
        <v>0</v>
      </c>
      <c r="AH218" s="2">
        <v>0</v>
      </c>
      <c r="AI218" s="2">
        <f t="shared" si="115"/>
        <v>0.25</v>
      </c>
      <c r="AJ218" s="2">
        <f t="shared" si="116"/>
        <v>0</v>
      </c>
      <c r="AK218" s="2">
        <f t="shared" si="117"/>
        <v>0</v>
      </c>
      <c r="AL218" s="2">
        <f t="shared" si="118"/>
        <v>0</v>
      </c>
      <c r="AM218" s="2">
        <v>0</v>
      </c>
      <c r="AN218" s="2">
        <v>0</v>
      </c>
      <c r="AO218" s="2">
        <v>0</v>
      </c>
      <c r="AP218" s="2">
        <f t="shared" si="119"/>
        <v>0.5</v>
      </c>
      <c r="AQ218" s="2">
        <f t="shared" si="120"/>
        <v>0.5</v>
      </c>
      <c r="AR218" s="2">
        <v>1</v>
      </c>
      <c r="AS218" s="2">
        <v>0</v>
      </c>
      <c r="AT218" s="2">
        <v>1</v>
      </c>
      <c r="AU218" s="2">
        <v>0</v>
      </c>
      <c r="AV218" s="2">
        <f t="shared" si="121"/>
        <v>0</v>
      </c>
      <c r="AW218" s="2">
        <f t="shared" si="122"/>
        <v>0</v>
      </c>
      <c r="AX218" s="2">
        <f t="shared" si="123"/>
        <v>0</v>
      </c>
      <c r="AY218" s="2">
        <v>0</v>
      </c>
      <c r="AZ218" s="2">
        <v>0</v>
      </c>
      <c r="BA218" s="2">
        <v>0</v>
      </c>
      <c r="BB218" s="2">
        <f t="shared" si="124"/>
        <v>0</v>
      </c>
      <c r="BC218" s="2">
        <f t="shared" si="125"/>
        <v>0</v>
      </c>
      <c r="BD218" s="2">
        <v>0</v>
      </c>
      <c r="BE218" s="2">
        <v>0</v>
      </c>
      <c r="BF218" s="2">
        <v>0</v>
      </c>
      <c r="BG218" s="2">
        <f t="shared" si="126"/>
        <v>0.1875</v>
      </c>
      <c r="BH218" s="2">
        <f t="shared" si="127"/>
        <v>0</v>
      </c>
      <c r="BI218" s="2">
        <f t="shared" si="128"/>
        <v>0</v>
      </c>
      <c r="BJ218" s="2">
        <v>0</v>
      </c>
      <c r="BK218" s="2">
        <v>0</v>
      </c>
      <c r="BL218" s="2">
        <v>0</v>
      </c>
      <c r="BM218" s="2">
        <v>0</v>
      </c>
      <c r="BN218" s="2">
        <v>0</v>
      </c>
      <c r="BO218" s="2">
        <v>0</v>
      </c>
      <c r="BP218" s="2">
        <f t="shared" si="129"/>
        <v>0</v>
      </c>
      <c r="BQ218" s="2">
        <v>0</v>
      </c>
      <c r="BR218" s="2">
        <v>0</v>
      </c>
      <c r="BS218" s="2">
        <v>0</v>
      </c>
      <c r="BT218" s="2">
        <v>0</v>
      </c>
      <c r="BU218" s="2">
        <v>0</v>
      </c>
      <c r="BV218" s="2">
        <v>0</v>
      </c>
      <c r="BW218" s="2">
        <f t="shared" si="130"/>
        <v>0.375</v>
      </c>
      <c r="BX218" s="2">
        <f t="shared" si="131"/>
        <v>0.5</v>
      </c>
      <c r="BY218" s="2">
        <v>1</v>
      </c>
      <c r="BZ218" s="2">
        <v>1</v>
      </c>
      <c r="CA218" s="2">
        <v>0</v>
      </c>
      <c r="CB218" s="2">
        <v>0</v>
      </c>
      <c r="CC218" s="2">
        <f t="shared" si="132"/>
        <v>0.25</v>
      </c>
      <c r="CD218" s="2">
        <f t="shared" si="133"/>
        <v>0</v>
      </c>
      <c r="CE218" s="2">
        <v>0</v>
      </c>
      <c r="CF218" s="2">
        <v>0</v>
      </c>
      <c r="CG218" s="2">
        <f t="shared" si="134"/>
        <v>1</v>
      </c>
      <c r="CH218" s="2">
        <v>0.5</v>
      </c>
      <c r="CI218" s="2">
        <v>0.5</v>
      </c>
      <c r="CJ218" s="2">
        <v>0</v>
      </c>
      <c r="CK218" s="2">
        <v>0</v>
      </c>
    </row>
    <row r="219" spans="1:89" x14ac:dyDescent="0.2">
      <c r="A219" s="1">
        <v>64</v>
      </c>
      <c r="B219" s="1" t="s">
        <v>288</v>
      </c>
      <c r="C219" s="1" t="s">
        <v>260</v>
      </c>
      <c r="D219" s="1" t="s">
        <v>240</v>
      </c>
      <c r="E219" s="1" t="s">
        <v>190</v>
      </c>
      <c r="F219" s="1" t="s">
        <v>190</v>
      </c>
      <c r="G219" s="2">
        <f t="shared" si="102"/>
        <v>0.13467261904761904</v>
      </c>
      <c r="H219" s="2">
        <f t="shared" si="103"/>
        <v>0.17559523809523808</v>
      </c>
      <c r="I219" s="2">
        <f t="shared" si="104"/>
        <v>9.375E-2</v>
      </c>
      <c r="J219" s="2">
        <f t="shared" si="105"/>
        <v>0.14285714285714285</v>
      </c>
      <c r="K219" s="2">
        <f t="shared" si="106"/>
        <v>0.2857142857142857</v>
      </c>
      <c r="L219" s="2">
        <f t="shared" si="107"/>
        <v>0.2857142857142857</v>
      </c>
      <c r="M219" s="2">
        <v>1</v>
      </c>
      <c r="N219" s="2">
        <v>1</v>
      </c>
      <c r="O219" s="2">
        <f t="shared" si="108"/>
        <v>0</v>
      </c>
      <c r="P219" s="2">
        <v>0</v>
      </c>
      <c r="Q219" s="2">
        <v>0</v>
      </c>
      <c r="R219" s="2">
        <f t="shared" si="109"/>
        <v>0</v>
      </c>
      <c r="S219" s="2">
        <v>0</v>
      </c>
      <c r="T219" s="2">
        <v>0</v>
      </c>
      <c r="U219" s="2">
        <v>0</v>
      </c>
      <c r="V219" s="2">
        <v>0</v>
      </c>
      <c r="W219" s="2">
        <v>0</v>
      </c>
      <c r="X219" s="2">
        <f t="shared" si="110"/>
        <v>0</v>
      </c>
      <c r="Y219" s="2">
        <f t="shared" si="111"/>
        <v>0</v>
      </c>
      <c r="Z219" s="2">
        <f t="shared" si="112"/>
        <v>0</v>
      </c>
      <c r="AA219" s="2">
        <v>0</v>
      </c>
      <c r="AB219" s="2">
        <v>0</v>
      </c>
      <c r="AC219" s="2">
        <f t="shared" si="113"/>
        <v>0</v>
      </c>
      <c r="AD219" s="2">
        <v>0</v>
      </c>
      <c r="AE219" s="2">
        <v>0</v>
      </c>
      <c r="AF219" s="2">
        <f t="shared" si="114"/>
        <v>0</v>
      </c>
      <c r="AG219" s="2">
        <v>0</v>
      </c>
      <c r="AH219" s="2">
        <v>0</v>
      </c>
      <c r="AI219" s="2">
        <f t="shared" si="115"/>
        <v>0.25</v>
      </c>
      <c r="AJ219" s="2">
        <f t="shared" si="116"/>
        <v>0.25</v>
      </c>
      <c r="AK219" s="2">
        <f t="shared" si="117"/>
        <v>0.25</v>
      </c>
      <c r="AL219" s="2">
        <f t="shared" si="118"/>
        <v>0.5</v>
      </c>
      <c r="AM219" s="2">
        <v>0.5</v>
      </c>
      <c r="AN219" s="2">
        <v>0</v>
      </c>
      <c r="AO219" s="2">
        <v>0</v>
      </c>
      <c r="AP219" s="2">
        <f t="shared" si="119"/>
        <v>0.25</v>
      </c>
      <c r="AQ219" s="2">
        <f t="shared" si="120"/>
        <v>0.25</v>
      </c>
      <c r="AR219" s="2">
        <v>0</v>
      </c>
      <c r="AS219" s="2">
        <v>0</v>
      </c>
      <c r="AT219" s="2">
        <v>1</v>
      </c>
      <c r="AU219" s="2">
        <v>0</v>
      </c>
      <c r="AV219" s="2">
        <f t="shared" si="121"/>
        <v>0</v>
      </c>
      <c r="AW219" s="2">
        <f t="shared" si="122"/>
        <v>0</v>
      </c>
      <c r="AX219" s="2">
        <f t="shared" si="123"/>
        <v>0</v>
      </c>
      <c r="AY219" s="2">
        <v>0</v>
      </c>
      <c r="AZ219" s="2">
        <v>0</v>
      </c>
      <c r="BA219" s="2">
        <v>0</v>
      </c>
      <c r="BB219" s="2">
        <f t="shared" si="124"/>
        <v>0</v>
      </c>
      <c r="BC219" s="2">
        <f t="shared" si="125"/>
        <v>0</v>
      </c>
      <c r="BD219" s="2">
        <v>0</v>
      </c>
      <c r="BE219" s="2">
        <v>0</v>
      </c>
      <c r="BF219" s="2">
        <v>0</v>
      </c>
      <c r="BG219" s="2">
        <f t="shared" si="126"/>
        <v>0.14583333333333331</v>
      </c>
      <c r="BH219" s="2">
        <f t="shared" si="127"/>
        <v>0.16666666666666666</v>
      </c>
      <c r="BI219" s="2">
        <f t="shared" si="128"/>
        <v>0</v>
      </c>
      <c r="BJ219" s="2">
        <v>0</v>
      </c>
      <c r="BK219" s="2">
        <v>0</v>
      </c>
      <c r="BL219" s="2">
        <v>0</v>
      </c>
      <c r="BM219" s="2">
        <v>0</v>
      </c>
      <c r="BN219" s="2">
        <v>0</v>
      </c>
      <c r="BO219" s="2">
        <v>0</v>
      </c>
      <c r="BP219" s="2">
        <f t="shared" si="129"/>
        <v>0.33333333333333331</v>
      </c>
      <c r="BQ219" s="2">
        <v>0</v>
      </c>
      <c r="BR219" s="2">
        <v>0</v>
      </c>
      <c r="BS219" s="2">
        <v>1</v>
      </c>
      <c r="BT219" s="2">
        <v>1</v>
      </c>
      <c r="BU219" s="2">
        <v>0</v>
      </c>
      <c r="BV219" s="2">
        <v>0</v>
      </c>
      <c r="BW219" s="2">
        <f t="shared" si="130"/>
        <v>0.125</v>
      </c>
      <c r="BX219" s="2">
        <f t="shared" si="131"/>
        <v>0.25</v>
      </c>
      <c r="BY219" s="2">
        <v>1</v>
      </c>
      <c r="BZ219" s="2">
        <v>0</v>
      </c>
      <c r="CA219" s="2">
        <v>0</v>
      </c>
      <c r="CB219" s="2">
        <v>0</v>
      </c>
      <c r="CC219" s="2">
        <f t="shared" si="132"/>
        <v>0</v>
      </c>
      <c r="CD219" s="2">
        <f t="shared" si="133"/>
        <v>0</v>
      </c>
      <c r="CE219" s="2">
        <v>0</v>
      </c>
      <c r="CF219" s="2">
        <v>0</v>
      </c>
      <c r="CG219" s="2">
        <f t="shared" si="134"/>
        <v>0</v>
      </c>
      <c r="CH219" s="2">
        <v>0</v>
      </c>
      <c r="CI219" s="2">
        <v>0</v>
      </c>
      <c r="CJ219" s="2">
        <v>0</v>
      </c>
      <c r="CK219" s="2">
        <v>0</v>
      </c>
    </row>
    <row r="220" spans="1:89" x14ac:dyDescent="0.2">
      <c r="A220" s="1">
        <v>122</v>
      </c>
      <c r="B220" s="1" t="s">
        <v>345</v>
      </c>
      <c r="C220" s="1" t="s">
        <v>296</v>
      </c>
      <c r="D220" s="1" t="s">
        <v>231</v>
      </c>
      <c r="E220" s="1" t="s">
        <v>297</v>
      </c>
      <c r="F220" s="1" t="s">
        <v>297</v>
      </c>
      <c r="G220" s="2">
        <f t="shared" si="102"/>
        <v>0.125</v>
      </c>
      <c r="H220" s="2">
        <f t="shared" si="103"/>
        <v>0.25</v>
      </c>
      <c r="I220" s="2">
        <f t="shared" si="104"/>
        <v>0</v>
      </c>
      <c r="J220" s="2">
        <f t="shared" si="105"/>
        <v>0</v>
      </c>
      <c r="K220" s="2">
        <f t="shared" si="106"/>
        <v>0</v>
      </c>
      <c r="L220" s="2">
        <f t="shared" si="107"/>
        <v>0</v>
      </c>
      <c r="M220" s="2">
        <v>0</v>
      </c>
      <c r="N220" s="2">
        <v>0</v>
      </c>
      <c r="O220" s="2">
        <f t="shared" si="108"/>
        <v>0</v>
      </c>
      <c r="P220" s="2">
        <v>0</v>
      </c>
      <c r="Q220" s="2">
        <v>0</v>
      </c>
      <c r="R220" s="2">
        <f t="shared" si="109"/>
        <v>0</v>
      </c>
      <c r="S220" s="2">
        <v>0</v>
      </c>
      <c r="T220" s="2">
        <v>0</v>
      </c>
      <c r="U220" s="2">
        <v>0</v>
      </c>
      <c r="V220" s="2">
        <v>0</v>
      </c>
      <c r="W220" s="2">
        <v>0</v>
      </c>
      <c r="X220" s="2">
        <f t="shared" si="110"/>
        <v>0</v>
      </c>
      <c r="Y220" s="2">
        <f t="shared" si="111"/>
        <v>0</v>
      </c>
      <c r="Z220" s="2">
        <f t="shared" si="112"/>
        <v>0</v>
      </c>
      <c r="AA220" s="2">
        <v>0</v>
      </c>
      <c r="AB220" s="2">
        <v>0</v>
      </c>
      <c r="AC220" s="2">
        <f t="shared" si="113"/>
        <v>0</v>
      </c>
      <c r="AD220" s="2">
        <v>0</v>
      </c>
      <c r="AE220" s="2">
        <v>0</v>
      </c>
      <c r="AF220" s="2">
        <f t="shared" si="114"/>
        <v>0</v>
      </c>
      <c r="AG220" s="2">
        <v>0</v>
      </c>
      <c r="AH220" s="2">
        <v>0</v>
      </c>
      <c r="AI220" s="2">
        <f t="shared" si="115"/>
        <v>0</v>
      </c>
      <c r="AJ220" s="2">
        <f t="shared" si="116"/>
        <v>0</v>
      </c>
      <c r="AK220" s="2">
        <f t="shared" si="117"/>
        <v>0</v>
      </c>
      <c r="AL220" s="2">
        <f t="shared" si="118"/>
        <v>0</v>
      </c>
      <c r="AM220" s="2">
        <v>0</v>
      </c>
      <c r="AN220" s="2">
        <v>0</v>
      </c>
      <c r="AO220" s="2">
        <v>0</v>
      </c>
      <c r="AP220" s="2">
        <f t="shared" si="119"/>
        <v>0</v>
      </c>
      <c r="AQ220" s="2">
        <f t="shared" si="120"/>
        <v>0</v>
      </c>
      <c r="AR220" s="2">
        <v>0</v>
      </c>
      <c r="AS220" s="2">
        <v>0</v>
      </c>
      <c r="AT220" s="2">
        <v>0</v>
      </c>
      <c r="AU220" s="2">
        <v>0</v>
      </c>
      <c r="AV220" s="2">
        <f t="shared" si="121"/>
        <v>0.5</v>
      </c>
      <c r="AW220" s="2">
        <f t="shared" si="122"/>
        <v>1</v>
      </c>
      <c r="AX220" s="2">
        <f t="shared" si="123"/>
        <v>1</v>
      </c>
      <c r="AY220" s="2">
        <v>1</v>
      </c>
      <c r="AZ220" s="2">
        <v>1</v>
      </c>
      <c r="BA220" s="2">
        <v>1</v>
      </c>
      <c r="BB220" s="2">
        <f t="shared" si="124"/>
        <v>0</v>
      </c>
      <c r="BC220" s="2">
        <f t="shared" si="125"/>
        <v>0</v>
      </c>
      <c r="BD220" s="2">
        <v>0</v>
      </c>
      <c r="BE220" s="2">
        <v>0</v>
      </c>
      <c r="BF220" s="2">
        <v>0</v>
      </c>
      <c r="BG220" s="2">
        <f t="shared" si="126"/>
        <v>0</v>
      </c>
      <c r="BH220" s="2">
        <f t="shared" si="127"/>
        <v>0</v>
      </c>
      <c r="BI220" s="2">
        <f t="shared" si="128"/>
        <v>0</v>
      </c>
      <c r="BJ220" s="2">
        <v>0</v>
      </c>
      <c r="BK220" s="2">
        <v>0</v>
      </c>
      <c r="BL220" s="2">
        <v>0</v>
      </c>
      <c r="BM220" s="2">
        <v>0</v>
      </c>
      <c r="BN220" s="2">
        <v>0</v>
      </c>
      <c r="BO220" s="2">
        <v>0</v>
      </c>
      <c r="BP220" s="2">
        <f t="shared" si="129"/>
        <v>0</v>
      </c>
      <c r="BQ220" s="2">
        <v>0</v>
      </c>
      <c r="BR220" s="2">
        <v>0</v>
      </c>
      <c r="BS220" s="2">
        <v>0</v>
      </c>
      <c r="BT220" s="2">
        <v>0</v>
      </c>
      <c r="BU220" s="2">
        <v>0</v>
      </c>
      <c r="BV220" s="2">
        <v>0</v>
      </c>
      <c r="BW220" s="2">
        <f t="shared" si="130"/>
        <v>0</v>
      </c>
      <c r="BX220" s="2">
        <f t="shared" si="131"/>
        <v>0</v>
      </c>
      <c r="BY220" s="2">
        <v>0</v>
      </c>
      <c r="BZ220" s="2">
        <v>0</v>
      </c>
      <c r="CA220" s="2">
        <v>0</v>
      </c>
      <c r="CB220" s="2">
        <v>0</v>
      </c>
      <c r="CC220" s="2">
        <f t="shared" si="132"/>
        <v>0</v>
      </c>
      <c r="CD220" s="2">
        <f t="shared" si="133"/>
        <v>0</v>
      </c>
      <c r="CE220" s="2">
        <v>0</v>
      </c>
      <c r="CF220" s="2">
        <v>0</v>
      </c>
      <c r="CG220" s="2">
        <f t="shared" si="134"/>
        <v>0</v>
      </c>
      <c r="CH220" s="2">
        <v>0</v>
      </c>
      <c r="CI220" s="2">
        <v>0</v>
      </c>
      <c r="CJ220" s="2">
        <v>0</v>
      </c>
      <c r="CK220" s="2">
        <v>0</v>
      </c>
    </row>
    <row r="221" spans="1:89" x14ac:dyDescent="0.2">
      <c r="A221" s="1">
        <v>114</v>
      </c>
      <c r="B221" s="1" t="s">
        <v>340</v>
      </c>
      <c r="C221" s="1" t="s">
        <v>296</v>
      </c>
      <c r="D221" s="1" t="s">
        <v>201</v>
      </c>
      <c r="E221" s="1" t="s">
        <v>297</v>
      </c>
      <c r="F221" s="1" t="s">
        <v>297</v>
      </c>
      <c r="G221" s="2">
        <f t="shared" si="102"/>
        <v>0.12053571428571429</v>
      </c>
      <c r="H221" s="2">
        <f t="shared" si="103"/>
        <v>0.11607142857142858</v>
      </c>
      <c r="I221" s="2">
        <f t="shared" si="104"/>
        <v>0.125</v>
      </c>
      <c r="J221" s="2">
        <f t="shared" si="105"/>
        <v>0.10714285714285714</v>
      </c>
      <c r="K221" s="2">
        <f t="shared" si="106"/>
        <v>0.21428571428571427</v>
      </c>
      <c r="L221" s="2">
        <f t="shared" si="107"/>
        <v>0.21428571428571427</v>
      </c>
      <c r="M221" s="2">
        <v>1</v>
      </c>
      <c r="N221" s="2">
        <v>0</v>
      </c>
      <c r="O221" s="2">
        <f t="shared" si="108"/>
        <v>0.5</v>
      </c>
      <c r="P221" s="2">
        <v>0.25</v>
      </c>
      <c r="Q221" s="2">
        <v>0.25</v>
      </c>
      <c r="R221" s="2">
        <f t="shared" si="109"/>
        <v>0</v>
      </c>
      <c r="S221" s="2">
        <v>0</v>
      </c>
      <c r="T221" s="2">
        <v>0</v>
      </c>
      <c r="U221" s="2">
        <v>0</v>
      </c>
      <c r="V221" s="2">
        <v>0</v>
      </c>
      <c r="W221" s="2">
        <v>0</v>
      </c>
      <c r="X221" s="2">
        <f t="shared" si="110"/>
        <v>0</v>
      </c>
      <c r="Y221" s="2">
        <f t="shared" si="111"/>
        <v>0</v>
      </c>
      <c r="Z221" s="2">
        <f t="shared" si="112"/>
        <v>0</v>
      </c>
      <c r="AA221" s="2">
        <v>0</v>
      </c>
      <c r="AB221" s="2">
        <v>0</v>
      </c>
      <c r="AC221" s="2">
        <f t="shared" si="113"/>
        <v>0</v>
      </c>
      <c r="AD221" s="2">
        <v>0</v>
      </c>
      <c r="AE221" s="2">
        <v>0</v>
      </c>
      <c r="AF221" s="2">
        <f t="shared" si="114"/>
        <v>0</v>
      </c>
      <c r="AG221" s="2">
        <v>0</v>
      </c>
      <c r="AH221" s="2">
        <v>0</v>
      </c>
      <c r="AI221" s="2">
        <f t="shared" si="115"/>
        <v>0</v>
      </c>
      <c r="AJ221" s="2">
        <f t="shared" si="116"/>
        <v>0</v>
      </c>
      <c r="AK221" s="2">
        <f t="shared" si="117"/>
        <v>0</v>
      </c>
      <c r="AL221" s="2">
        <f t="shared" si="118"/>
        <v>0</v>
      </c>
      <c r="AM221" s="2">
        <v>0</v>
      </c>
      <c r="AN221" s="2">
        <v>0</v>
      </c>
      <c r="AO221" s="2">
        <v>0</v>
      </c>
      <c r="AP221" s="2">
        <f t="shared" si="119"/>
        <v>0</v>
      </c>
      <c r="AQ221" s="2">
        <f t="shared" si="120"/>
        <v>0</v>
      </c>
      <c r="AR221" s="2">
        <v>0</v>
      </c>
      <c r="AS221" s="2">
        <v>0</v>
      </c>
      <c r="AT221" s="2">
        <v>0</v>
      </c>
      <c r="AU221" s="2">
        <v>0</v>
      </c>
      <c r="AV221" s="2">
        <f t="shared" si="121"/>
        <v>0</v>
      </c>
      <c r="AW221" s="2">
        <f t="shared" si="122"/>
        <v>0</v>
      </c>
      <c r="AX221" s="2">
        <f t="shared" si="123"/>
        <v>0</v>
      </c>
      <c r="AY221" s="2">
        <v>0</v>
      </c>
      <c r="AZ221" s="2">
        <v>0</v>
      </c>
      <c r="BA221" s="2">
        <v>0</v>
      </c>
      <c r="BB221" s="2">
        <f t="shared" si="124"/>
        <v>0</v>
      </c>
      <c r="BC221" s="2">
        <f t="shared" si="125"/>
        <v>0</v>
      </c>
      <c r="BD221" s="2">
        <v>0</v>
      </c>
      <c r="BE221" s="2">
        <v>0</v>
      </c>
      <c r="BF221" s="2">
        <v>0</v>
      </c>
      <c r="BG221" s="2">
        <f t="shared" si="126"/>
        <v>0.375</v>
      </c>
      <c r="BH221" s="2">
        <f t="shared" si="127"/>
        <v>0.25</v>
      </c>
      <c r="BI221" s="2">
        <f t="shared" si="128"/>
        <v>0.33333333333333331</v>
      </c>
      <c r="BJ221" s="2">
        <v>1</v>
      </c>
      <c r="BK221" s="2">
        <v>1</v>
      </c>
      <c r="BL221" s="2">
        <v>0</v>
      </c>
      <c r="BM221" s="2">
        <v>0</v>
      </c>
      <c r="BN221" s="2">
        <v>0</v>
      </c>
      <c r="BO221" s="2">
        <v>0</v>
      </c>
      <c r="BP221" s="2">
        <f t="shared" si="129"/>
        <v>0.16666666666666666</v>
      </c>
      <c r="BQ221" s="2">
        <v>1</v>
      </c>
      <c r="BR221" s="2">
        <v>0</v>
      </c>
      <c r="BS221" s="2">
        <v>0</v>
      </c>
      <c r="BT221" s="2">
        <v>0</v>
      </c>
      <c r="BU221" s="2">
        <v>0</v>
      </c>
      <c r="BV221" s="2">
        <v>0</v>
      </c>
      <c r="BW221" s="2">
        <f t="shared" si="130"/>
        <v>0.5</v>
      </c>
      <c r="BX221" s="2">
        <f t="shared" si="131"/>
        <v>1</v>
      </c>
      <c r="BY221" s="2">
        <v>1</v>
      </c>
      <c r="BZ221" s="2">
        <v>1</v>
      </c>
      <c r="CA221" s="2">
        <v>1</v>
      </c>
      <c r="CB221" s="2">
        <v>1</v>
      </c>
      <c r="CC221" s="2">
        <f t="shared" si="132"/>
        <v>0</v>
      </c>
      <c r="CD221" s="2">
        <f t="shared" si="133"/>
        <v>0</v>
      </c>
      <c r="CE221" s="2">
        <v>0</v>
      </c>
      <c r="CF221" s="2">
        <v>0</v>
      </c>
      <c r="CG221" s="2">
        <f t="shared" si="134"/>
        <v>0</v>
      </c>
      <c r="CH221" s="2">
        <v>0</v>
      </c>
      <c r="CI221" s="2">
        <v>0</v>
      </c>
      <c r="CJ221" s="2">
        <v>0</v>
      </c>
      <c r="CK221" s="2">
        <v>0</v>
      </c>
    </row>
    <row r="222" spans="1:89" x14ac:dyDescent="0.2">
      <c r="A222" s="1">
        <v>111</v>
      </c>
      <c r="B222" s="1" t="s">
        <v>339</v>
      </c>
      <c r="C222" s="1" t="s">
        <v>296</v>
      </c>
      <c r="D222" s="1" t="s">
        <v>193</v>
      </c>
      <c r="E222" s="1" t="s">
        <v>297</v>
      </c>
      <c r="F222" s="1" t="s">
        <v>297</v>
      </c>
      <c r="G222" s="2">
        <f t="shared" si="102"/>
        <v>9.6726190476190479E-2</v>
      </c>
      <c r="H222" s="2">
        <f t="shared" si="103"/>
        <v>0.1517857142857143</v>
      </c>
      <c r="I222" s="2">
        <f t="shared" si="104"/>
        <v>4.1666666666666664E-2</v>
      </c>
      <c r="J222" s="2">
        <f t="shared" si="105"/>
        <v>0.26190476190476192</v>
      </c>
      <c r="K222" s="2">
        <f t="shared" si="106"/>
        <v>0.35714285714285715</v>
      </c>
      <c r="L222" s="2">
        <f t="shared" si="107"/>
        <v>0.35714285714285715</v>
      </c>
      <c r="M222" s="2">
        <v>1</v>
      </c>
      <c r="N222" s="2">
        <v>0</v>
      </c>
      <c r="O222" s="2">
        <f t="shared" si="108"/>
        <v>0.5</v>
      </c>
      <c r="P222" s="2">
        <v>0.25</v>
      </c>
      <c r="Q222" s="2">
        <v>0.25</v>
      </c>
      <c r="R222" s="2">
        <f t="shared" si="109"/>
        <v>0</v>
      </c>
      <c r="S222" s="2">
        <v>0</v>
      </c>
      <c r="T222" s="2">
        <v>0</v>
      </c>
      <c r="U222" s="2">
        <v>0</v>
      </c>
      <c r="V222" s="2">
        <v>0</v>
      </c>
      <c r="W222" s="2">
        <v>1</v>
      </c>
      <c r="X222" s="2">
        <f t="shared" si="110"/>
        <v>0.16666666666666666</v>
      </c>
      <c r="Y222" s="2">
        <f t="shared" si="111"/>
        <v>0.16666666666666666</v>
      </c>
      <c r="Z222" s="2">
        <f t="shared" si="112"/>
        <v>0</v>
      </c>
      <c r="AA222" s="2">
        <v>0</v>
      </c>
      <c r="AB222" s="2">
        <v>0</v>
      </c>
      <c r="AC222" s="2">
        <f t="shared" si="113"/>
        <v>0.5</v>
      </c>
      <c r="AD222" s="2">
        <v>0.5</v>
      </c>
      <c r="AE222" s="2">
        <v>0</v>
      </c>
      <c r="AF222" s="2">
        <f t="shared" si="114"/>
        <v>0</v>
      </c>
      <c r="AG222" s="2">
        <v>0</v>
      </c>
      <c r="AH222" s="2">
        <v>0</v>
      </c>
      <c r="AI222" s="2">
        <f t="shared" si="115"/>
        <v>0</v>
      </c>
      <c r="AJ222" s="2">
        <f t="shared" si="116"/>
        <v>0</v>
      </c>
      <c r="AK222" s="2">
        <f t="shared" si="117"/>
        <v>0</v>
      </c>
      <c r="AL222" s="2">
        <f t="shared" si="118"/>
        <v>0</v>
      </c>
      <c r="AM222" s="2">
        <v>0</v>
      </c>
      <c r="AN222" s="2">
        <v>0</v>
      </c>
      <c r="AO222" s="2">
        <v>0</v>
      </c>
      <c r="AP222" s="2">
        <f t="shared" si="119"/>
        <v>0</v>
      </c>
      <c r="AQ222" s="2">
        <f t="shared" si="120"/>
        <v>0</v>
      </c>
      <c r="AR222" s="2">
        <v>0</v>
      </c>
      <c r="AS222" s="2">
        <v>0</v>
      </c>
      <c r="AT222" s="2">
        <v>0</v>
      </c>
      <c r="AU222" s="2">
        <v>0</v>
      </c>
      <c r="AV222" s="2">
        <f t="shared" si="121"/>
        <v>0</v>
      </c>
      <c r="AW222" s="2">
        <f t="shared" si="122"/>
        <v>0</v>
      </c>
      <c r="AX222" s="2">
        <f t="shared" si="123"/>
        <v>0</v>
      </c>
      <c r="AY222" s="2">
        <v>0</v>
      </c>
      <c r="AZ222" s="2">
        <v>0</v>
      </c>
      <c r="BA222" s="2">
        <v>0</v>
      </c>
      <c r="BB222" s="2">
        <f t="shared" si="124"/>
        <v>0</v>
      </c>
      <c r="BC222" s="2">
        <f t="shared" si="125"/>
        <v>0</v>
      </c>
      <c r="BD222" s="2">
        <v>0</v>
      </c>
      <c r="BE222" s="2">
        <v>0</v>
      </c>
      <c r="BF222" s="2">
        <v>0</v>
      </c>
      <c r="BG222" s="2">
        <f t="shared" si="126"/>
        <v>0.125</v>
      </c>
      <c r="BH222" s="2">
        <f t="shared" si="127"/>
        <v>0.25</v>
      </c>
      <c r="BI222" s="2">
        <f t="shared" si="128"/>
        <v>0.5</v>
      </c>
      <c r="BJ222" s="2">
        <v>1</v>
      </c>
      <c r="BK222" s="2">
        <v>1</v>
      </c>
      <c r="BL222" s="2">
        <v>0</v>
      </c>
      <c r="BM222" s="2">
        <v>0</v>
      </c>
      <c r="BN222" s="2">
        <v>0</v>
      </c>
      <c r="BO222" s="2">
        <v>1</v>
      </c>
      <c r="BP222" s="2">
        <f t="shared" si="129"/>
        <v>0</v>
      </c>
      <c r="BQ222" s="2">
        <v>0</v>
      </c>
      <c r="BR222" s="2">
        <v>0</v>
      </c>
      <c r="BS222" s="2">
        <v>0</v>
      </c>
      <c r="BT222" s="2">
        <v>0</v>
      </c>
      <c r="BU222" s="2">
        <v>0</v>
      </c>
      <c r="BV222" s="2">
        <v>0</v>
      </c>
      <c r="BW222" s="2">
        <f t="shared" si="130"/>
        <v>0</v>
      </c>
      <c r="BX222" s="2">
        <f t="shared" si="131"/>
        <v>0</v>
      </c>
      <c r="BY222" s="2">
        <v>0</v>
      </c>
      <c r="BZ222" s="2">
        <v>0</v>
      </c>
      <c r="CA222" s="2">
        <v>0</v>
      </c>
      <c r="CB222" s="2">
        <v>0</v>
      </c>
      <c r="CC222" s="2">
        <f t="shared" si="132"/>
        <v>0</v>
      </c>
      <c r="CD222" s="2">
        <f t="shared" si="133"/>
        <v>0</v>
      </c>
      <c r="CE222" s="2">
        <v>0</v>
      </c>
      <c r="CF222" s="2">
        <v>0</v>
      </c>
      <c r="CG222" s="2">
        <f t="shared" si="134"/>
        <v>0</v>
      </c>
      <c r="CH222" s="2">
        <v>0</v>
      </c>
      <c r="CI222" s="2">
        <v>0</v>
      </c>
      <c r="CJ222" s="2">
        <v>0</v>
      </c>
      <c r="CK222" s="2">
        <v>0</v>
      </c>
    </row>
    <row r="223" spans="1:89" x14ac:dyDescent="0.2">
      <c r="A223" s="1">
        <v>116</v>
      </c>
      <c r="B223" s="1" t="s">
        <v>340</v>
      </c>
      <c r="C223" s="1" t="s">
        <v>296</v>
      </c>
      <c r="D223" s="1" t="s">
        <v>207</v>
      </c>
      <c r="E223" s="1" t="s">
        <v>297</v>
      </c>
      <c r="F223" s="1" t="s">
        <v>297</v>
      </c>
      <c r="G223" s="2">
        <f t="shared" si="102"/>
        <v>9.6726190476190479E-2</v>
      </c>
      <c r="H223" s="2">
        <f t="shared" si="103"/>
        <v>0.1517857142857143</v>
      </c>
      <c r="I223" s="2">
        <f t="shared" si="104"/>
        <v>4.1666666666666664E-2</v>
      </c>
      <c r="J223" s="2">
        <f t="shared" si="105"/>
        <v>0.26190476190476192</v>
      </c>
      <c r="K223" s="2">
        <f t="shared" si="106"/>
        <v>0.35714285714285715</v>
      </c>
      <c r="L223" s="2">
        <f t="shared" si="107"/>
        <v>0.35714285714285715</v>
      </c>
      <c r="M223" s="2">
        <v>1</v>
      </c>
      <c r="N223" s="2">
        <v>0</v>
      </c>
      <c r="O223" s="2">
        <f t="shared" si="108"/>
        <v>0.5</v>
      </c>
      <c r="P223" s="2">
        <v>0.25</v>
      </c>
      <c r="Q223" s="2">
        <v>0.25</v>
      </c>
      <c r="R223" s="2">
        <f t="shared" si="109"/>
        <v>0</v>
      </c>
      <c r="S223" s="2">
        <v>0</v>
      </c>
      <c r="T223" s="2">
        <v>0</v>
      </c>
      <c r="U223" s="2">
        <v>0</v>
      </c>
      <c r="V223" s="2">
        <v>0</v>
      </c>
      <c r="W223" s="2">
        <v>1</v>
      </c>
      <c r="X223" s="2">
        <f t="shared" si="110"/>
        <v>0.16666666666666666</v>
      </c>
      <c r="Y223" s="2">
        <f t="shared" si="111"/>
        <v>0.16666666666666666</v>
      </c>
      <c r="Z223" s="2">
        <f t="shared" si="112"/>
        <v>0</v>
      </c>
      <c r="AA223" s="2">
        <v>0</v>
      </c>
      <c r="AB223" s="2">
        <v>0</v>
      </c>
      <c r="AC223" s="2">
        <f t="shared" si="113"/>
        <v>0.5</v>
      </c>
      <c r="AD223" s="2">
        <v>0.5</v>
      </c>
      <c r="AE223" s="2">
        <v>0</v>
      </c>
      <c r="AF223" s="2">
        <f t="shared" si="114"/>
        <v>0</v>
      </c>
      <c r="AG223" s="2">
        <v>0</v>
      </c>
      <c r="AH223" s="2">
        <v>0</v>
      </c>
      <c r="AI223" s="2">
        <f t="shared" si="115"/>
        <v>0</v>
      </c>
      <c r="AJ223" s="2">
        <f t="shared" si="116"/>
        <v>0</v>
      </c>
      <c r="AK223" s="2">
        <f t="shared" si="117"/>
        <v>0</v>
      </c>
      <c r="AL223" s="2">
        <f t="shared" si="118"/>
        <v>0</v>
      </c>
      <c r="AM223" s="2">
        <v>0</v>
      </c>
      <c r="AN223" s="2">
        <v>0</v>
      </c>
      <c r="AO223" s="2">
        <v>0</v>
      </c>
      <c r="AP223" s="2">
        <f t="shared" si="119"/>
        <v>0</v>
      </c>
      <c r="AQ223" s="2">
        <f t="shared" si="120"/>
        <v>0</v>
      </c>
      <c r="AR223" s="2">
        <v>0</v>
      </c>
      <c r="AS223" s="2">
        <v>0</v>
      </c>
      <c r="AT223" s="2">
        <v>0</v>
      </c>
      <c r="AU223" s="2">
        <v>0</v>
      </c>
      <c r="AV223" s="2">
        <f t="shared" si="121"/>
        <v>0</v>
      </c>
      <c r="AW223" s="2">
        <f t="shared" si="122"/>
        <v>0</v>
      </c>
      <c r="AX223" s="2">
        <f t="shared" si="123"/>
        <v>0</v>
      </c>
      <c r="AY223" s="2">
        <v>0</v>
      </c>
      <c r="AZ223" s="2">
        <v>0</v>
      </c>
      <c r="BA223" s="2">
        <v>0</v>
      </c>
      <c r="BB223" s="2">
        <f t="shared" si="124"/>
        <v>0</v>
      </c>
      <c r="BC223" s="2">
        <f t="shared" si="125"/>
        <v>0</v>
      </c>
      <c r="BD223" s="2">
        <v>0</v>
      </c>
      <c r="BE223" s="2">
        <v>0</v>
      </c>
      <c r="BF223" s="2">
        <v>0</v>
      </c>
      <c r="BG223" s="2">
        <f t="shared" si="126"/>
        <v>0.125</v>
      </c>
      <c r="BH223" s="2">
        <f t="shared" si="127"/>
        <v>0.25</v>
      </c>
      <c r="BI223" s="2">
        <f t="shared" si="128"/>
        <v>0.5</v>
      </c>
      <c r="BJ223" s="2">
        <v>0</v>
      </c>
      <c r="BK223" s="2">
        <v>1</v>
      </c>
      <c r="BL223" s="2">
        <v>1</v>
      </c>
      <c r="BM223" s="2">
        <v>0</v>
      </c>
      <c r="BN223" s="2">
        <v>0</v>
      </c>
      <c r="BO223" s="2">
        <v>1</v>
      </c>
      <c r="BP223" s="2">
        <f t="shared" si="129"/>
        <v>0</v>
      </c>
      <c r="BQ223" s="2">
        <v>0</v>
      </c>
      <c r="BR223" s="2">
        <v>0</v>
      </c>
      <c r="BS223" s="2">
        <v>0</v>
      </c>
      <c r="BT223" s="2">
        <v>0</v>
      </c>
      <c r="BU223" s="2">
        <v>0</v>
      </c>
      <c r="BV223" s="2">
        <v>0</v>
      </c>
      <c r="BW223" s="2">
        <f t="shared" si="130"/>
        <v>0</v>
      </c>
      <c r="BX223" s="2">
        <f t="shared" si="131"/>
        <v>0</v>
      </c>
      <c r="BY223" s="2">
        <v>0</v>
      </c>
      <c r="BZ223" s="2">
        <v>0</v>
      </c>
      <c r="CA223" s="2">
        <v>0</v>
      </c>
      <c r="CB223" s="2">
        <v>0</v>
      </c>
      <c r="CC223" s="2">
        <f t="shared" si="132"/>
        <v>0</v>
      </c>
      <c r="CD223" s="2">
        <f t="shared" si="133"/>
        <v>0</v>
      </c>
      <c r="CE223" s="2">
        <v>0</v>
      </c>
      <c r="CF223" s="2">
        <v>0</v>
      </c>
      <c r="CG223" s="2">
        <f t="shared" si="134"/>
        <v>0</v>
      </c>
      <c r="CH223" s="2">
        <v>0</v>
      </c>
      <c r="CI223" s="2">
        <v>0</v>
      </c>
      <c r="CJ223" s="2">
        <v>0</v>
      </c>
      <c r="CK223" s="2">
        <v>0</v>
      </c>
    </row>
    <row r="224" spans="1:89" x14ac:dyDescent="0.2">
      <c r="A224" s="1">
        <v>120</v>
      </c>
      <c r="B224" s="1" t="s">
        <v>340</v>
      </c>
      <c r="C224" s="1" t="s">
        <v>296</v>
      </c>
      <c r="D224" s="1" t="s">
        <v>257</v>
      </c>
      <c r="E224" s="1" t="s">
        <v>297</v>
      </c>
      <c r="F224" s="1" t="s">
        <v>297</v>
      </c>
      <c r="G224" s="2">
        <f t="shared" si="102"/>
        <v>6.5476190476190479E-2</v>
      </c>
      <c r="H224" s="2">
        <f t="shared" si="103"/>
        <v>8.9285714285714288E-2</v>
      </c>
      <c r="I224" s="2">
        <f t="shared" si="104"/>
        <v>4.1666666666666664E-2</v>
      </c>
      <c r="J224" s="2">
        <f t="shared" si="105"/>
        <v>0.26190476190476192</v>
      </c>
      <c r="K224" s="2">
        <f t="shared" si="106"/>
        <v>0.35714285714285715</v>
      </c>
      <c r="L224" s="2">
        <f t="shared" si="107"/>
        <v>0.35714285714285715</v>
      </c>
      <c r="M224" s="2">
        <v>1</v>
      </c>
      <c r="N224" s="2">
        <v>0</v>
      </c>
      <c r="O224" s="2">
        <f t="shared" si="108"/>
        <v>0.5</v>
      </c>
      <c r="P224" s="2">
        <v>0.25</v>
      </c>
      <c r="Q224" s="2">
        <v>0.25</v>
      </c>
      <c r="R224" s="2">
        <f t="shared" si="109"/>
        <v>0</v>
      </c>
      <c r="S224" s="2">
        <v>0</v>
      </c>
      <c r="T224" s="2">
        <v>0</v>
      </c>
      <c r="U224" s="2">
        <v>0</v>
      </c>
      <c r="V224" s="2">
        <v>0</v>
      </c>
      <c r="W224" s="2">
        <v>1</v>
      </c>
      <c r="X224" s="2">
        <f t="shared" si="110"/>
        <v>0.16666666666666666</v>
      </c>
      <c r="Y224" s="2">
        <f t="shared" si="111"/>
        <v>0.16666666666666666</v>
      </c>
      <c r="Z224" s="2">
        <f t="shared" si="112"/>
        <v>0</v>
      </c>
      <c r="AA224" s="2">
        <v>0</v>
      </c>
      <c r="AB224" s="2">
        <v>0</v>
      </c>
      <c r="AC224" s="2">
        <f t="shared" si="113"/>
        <v>0.5</v>
      </c>
      <c r="AD224" s="2">
        <v>0.5</v>
      </c>
      <c r="AE224" s="2">
        <v>0</v>
      </c>
      <c r="AF224" s="2">
        <f t="shared" si="114"/>
        <v>0</v>
      </c>
      <c r="AG224" s="2">
        <v>0</v>
      </c>
      <c r="AH224" s="2">
        <v>0</v>
      </c>
      <c r="AI224" s="2">
        <f t="shared" si="115"/>
        <v>0</v>
      </c>
      <c r="AJ224" s="2">
        <f t="shared" si="116"/>
        <v>0</v>
      </c>
      <c r="AK224" s="2">
        <f t="shared" si="117"/>
        <v>0</v>
      </c>
      <c r="AL224" s="2">
        <f t="shared" si="118"/>
        <v>0</v>
      </c>
      <c r="AM224" s="2">
        <v>0</v>
      </c>
      <c r="AN224" s="2">
        <v>0</v>
      </c>
      <c r="AO224" s="2">
        <v>0</v>
      </c>
      <c r="AP224" s="2">
        <f t="shared" si="119"/>
        <v>0</v>
      </c>
      <c r="AQ224" s="2">
        <f t="shared" si="120"/>
        <v>0</v>
      </c>
      <c r="AR224" s="2">
        <v>0</v>
      </c>
      <c r="AS224" s="2">
        <v>0</v>
      </c>
      <c r="AT224" s="2">
        <v>0</v>
      </c>
      <c r="AU224" s="2">
        <v>0</v>
      </c>
      <c r="AV224" s="2">
        <f t="shared" si="121"/>
        <v>0</v>
      </c>
      <c r="AW224" s="2">
        <f t="shared" si="122"/>
        <v>0</v>
      </c>
      <c r="AX224" s="2">
        <f t="shared" si="123"/>
        <v>0</v>
      </c>
      <c r="AY224" s="2">
        <v>0</v>
      </c>
      <c r="AZ224" s="2">
        <v>0</v>
      </c>
      <c r="BA224" s="2">
        <v>0</v>
      </c>
      <c r="BB224" s="2">
        <f t="shared" si="124"/>
        <v>0</v>
      </c>
      <c r="BC224" s="2">
        <f t="shared" si="125"/>
        <v>0</v>
      </c>
      <c r="BD224" s="2">
        <v>0</v>
      </c>
      <c r="BE224" s="2">
        <v>0</v>
      </c>
      <c r="BF224" s="2">
        <v>0</v>
      </c>
      <c r="BG224" s="2">
        <f t="shared" si="126"/>
        <v>0</v>
      </c>
      <c r="BH224" s="2">
        <f t="shared" si="127"/>
        <v>0</v>
      </c>
      <c r="BI224" s="2">
        <f t="shared" si="128"/>
        <v>0</v>
      </c>
      <c r="BJ224" s="2">
        <v>0</v>
      </c>
      <c r="BK224" s="2">
        <v>0</v>
      </c>
      <c r="BL224" s="2">
        <v>0</v>
      </c>
      <c r="BM224" s="2">
        <v>0</v>
      </c>
      <c r="BN224" s="2">
        <v>0</v>
      </c>
      <c r="BO224" s="2">
        <v>0</v>
      </c>
      <c r="BP224" s="2">
        <f t="shared" si="129"/>
        <v>0</v>
      </c>
      <c r="BQ224" s="2">
        <v>0</v>
      </c>
      <c r="BR224" s="2">
        <v>0</v>
      </c>
      <c r="BS224" s="2">
        <v>0</v>
      </c>
      <c r="BT224" s="2">
        <v>0</v>
      </c>
      <c r="BU224" s="2">
        <v>0</v>
      </c>
      <c r="BV224" s="2">
        <v>0</v>
      </c>
      <c r="BW224" s="2">
        <f t="shared" si="130"/>
        <v>0</v>
      </c>
      <c r="BX224" s="2">
        <f t="shared" si="131"/>
        <v>0</v>
      </c>
      <c r="BY224" s="2">
        <v>0</v>
      </c>
      <c r="BZ224" s="2">
        <v>0</v>
      </c>
      <c r="CA224" s="2">
        <v>0</v>
      </c>
      <c r="CB224" s="2">
        <v>0</v>
      </c>
      <c r="CC224" s="2">
        <f t="shared" si="132"/>
        <v>0</v>
      </c>
      <c r="CD224" s="2">
        <f t="shared" si="133"/>
        <v>0</v>
      </c>
      <c r="CE224" s="2">
        <v>0</v>
      </c>
      <c r="CF224" s="2">
        <v>0</v>
      </c>
      <c r="CG224" s="2">
        <f t="shared" si="134"/>
        <v>0</v>
      </c>
      <c r="CH224" s="2">
        <v>0</v>
      </c>
      <c r="CI224" s="2">
        <v>0</v>
      </c>
      <c r="CJ224" s="2">
        <v>0</v>
      </c>
      <c r="CK224" s="2">
        <v>0</v>
      </c>
    </row>
    <row r="225" spans="1:89" x14ac:dyDescent="0.2">
      <c r="A225" s="1">
        <v>123</v>
      </c>
      <c r="B225" s="1" t="s">
        <v>340</v>
      </c>
      <c r="C225" s="1" t="s">
        <v>296</v>
      </c>
      <c r="D225" s="1" t="s">
        <v>238</v>
      </c>
      <c r="E225" s="1" t="s">
        <v>297</v>
      </c>
      <c r="F225" s="1" t="s">
        <v>297</v>
      </c>
      <c r="G225" s="2">
        <f t="shared" si="102"/>
        <v>6.3988095238095233E-2</v>
      </c>
      <c r="H225" s="2">
        <f t="shared" si="103"/>
        <v>0.12797619047619047</v>
      </c>
      <c r="I225" s="2">
        <f t="shared" si="104"/>
        <v>0</v>
      </c>
      <c r="J225" s="2">
        <f t="shared" si="105"/>
        <v>0.21428571428571427</v>
      </c>
      <c r="K225" s="2">
        <f t="shared" si="106"/>
        <v>0.42857142857142855</v>
      </c>
      <c r="L225" s="2">
        <f t="shared" si="107"/>
        <v>0.42857142857142855</v>
      </c>
      <c r="M225" s="2">
        <v>1</v>
      </c>
      <c r="N225" s="2">
        <v>1</v>
      </c>
      <c r="O225" s="2">
        <f t="shared" si="108"/>
        <v>0</v>
      </c>
      <c r="P225" s="2">
        <v>0</v>
      </c>
      <c r="Q225" s="2">
        <v>0</v>
      </c>
      <c r="R225" s="2">
        <f t="shared" si="109"/>
        <v>0</v>
      </c>
      <c r="S225" s="2">
        <v>0</v>
      </c>
      <c r="T225" s="2">
        <v>0</v>
      </c>
      <c r="U225" s="2">
        <v>0</v>
      </c>
      <c r="V225" s="2">
        <v>0</v>
      </c>
      <c r="W225" s="2">
        <v>1</v>
      </c>
      <c r="X225" s="2">
        <f t="shared" si="110"/>
        <v>0</v>
      </c>
      <c r="Y225" s="2">
        <f t="shared" si="111"/>
        <v>0</v>
      </c>
      <c r="Z225" s="2">
        <f t="shared" si="112"/>
        <v>0</v>
      </c>
      <c r="AA225" s="2">
        <v>0</v>
      </c>
      <c r="AB225" s="2">
        <v>0</v>
      </c>
      <c r="AC225" s="2">
        <f t="shared" si="113"/>
        <v>0</v>
      </c>
      <c r="AD225" s="2">
        <v>0</v>
      </c>
      <c r="AE225" s="2">
        <v>0</v>
      </c>
      <c r="AF225" s="2">
        <f t="shared" si="114"/>
        <v>0</v>
      </c>
      <c r="AG225" s="2">
        <v>0</v>
      </c>
      <c r="AH225" s="2">
        <v>0</v>
      </c>
      <c r="AI225" s="2">
        <f t="shared" si="115"/>
        <v>0</v>
      </c>
      <c r="AJ225" s="2">
        <f t="shared" si="116"/>
        <v>0</v>
      </c>
      <c r="AK225" s="2">
        <f t="shared" si="117"/>
        <v>0</v>
      </c>
      <c r="AL225" s="2">
        <f t="shared" si="118"/>
        <v>0</v>
      </c>
      <c r="AM225" s="2">
        <v>0</v>
      </c>
      <c r="AN225" s="2">
        <v>0</v>
      </c>
      <c r="AO225" s="2">
        <v>0</v>
      </c>
      <c r="AP225" s="2">
        <f t="shared" si="119"/>
        <v>0</v>
      </c>
      <c r="AQ225" s="2">
        <f t="shared" si="120"/>
        <v>0</v>
      </c>
      <c r="AR225" s="2">
        <v>0</v>
      </c>
      <c r="AS225" s="2">
        <v>0</v>
      </c>
      <c r="AT225" s="2">
        <v>0</v>
      </c>
      <c r="AU225" s="2">
        <v>0</v>
      </c>
      <c r="AV225" s="2">
        <f t="shared" si="121"/>
        <v>0</v>
      </c>
      <c r="AW225" s="2">
        <f t="shared" si="122"/>
        <v>0</v>
      </c>
      <c r="AX225" s="2">
        <f t="shared" si="123"/>
        <v>0</v>
      </c>
      <c r="AY225" s="2">
        <v>0</v>
      </c>
      <c r="AZ225" s="2">
        <v>0</v>
      </c>
      <c r="BA225" s="2">
        <v>0</v>
      </c>
      <c r="BB225" s="2">
        <f t="shared" si="124"/>
        <v>0</v>
      </c>
      <c r="BC225" s="2">
        <f t="shared" si="125"/>
        <v>0</v>
      </c>
      <c r="BD225" s="2">
        <v>0</v>
      </c>
      <c r="BE225" s="2">
        <v>0</v>
      </c>
      <c r="BF225" s="2">
        <v>0</v>
      </c>
      <c r="BG225" s="2">
        <f t="shared" si="126"/>
        <v>4.1666666666666664E-2</v>
      </c>
      <c r="BH225" s="2">
        <f t="shared" si="127"/>
        <v>8.3333333333333329E-2</v>
      </c>
      <c r="BI225" s="2">
        <f t="shared" si="128"/>
        <v>0.16666666666666666</v>
      </c>
      <c r="BJ225" s="2">
        <v>1</v>
      </c>
      <c r="BK225" s="2">
        <v>0</v>
      </c>
      <c r="BL225" s="2">
        <v>0</v>
      </c>
      <c r="BM225" s="2">
        <v>0</v>
      </c>
      <c r="BN225" s="2">
        <v>0</v>
      </c>
      <c r="BO225" s="2">
        <v>0</v>
      </c>
      <c r="BP225" s="2">
        <f t="shared" si="129"/>
        <v>0</v>
      </c>
      <c r="BQ225" s="2">
        <v>0</v>
      </c>
      <c r="BR225" s="2">
        <v>0</v>
      </c>
      <c r="BS225" s="2">
        <v>0</v>
      </c>
      <c r="BT225" s="2">
        <v>0</v>
      </c>
      <c r="BU225" s="2">
        <v>0</v>
      </c>
      <c r="BV225" s="2">
        <v>0</v>
      </c>
      <c r="BW225" s="2">
        <f t="shared" si="130"/>
        <v>0</v>
      </c>
      <c r="BX225" s="2">
        <f t="shared" si="131"/>
        <v>0</v>
      </c>
      <c r="BY225" s="2">
        <v>0</v>
      </c>
      <c r="BZ225" s="2">
        <v>0</v>
      </c>
      <c r="CA225" s="2">
        <v>0</v>
      </c>
      <c r="CB225" s="2">
        <v>0</v>
      </c>
      <c r="CC225" s="2">
        <f t="shared" si="132"/>
        <v>0</v>
      </c>
      <c r="CD225" s="2">
        <f t="shared" si="133"/>
        <v>0</v>
      </c>
      <c r="CE225" s="2">
        <v>0</v>
      </c>
      <c r="CF225" s="2">
        <v>0</v>
      </c>
      <c r="CG225" s="2">
        <f t="shared" si="134"/>
        <v>0</v>
      </c>
      <c r="CH225" s="2">
        <v>0</v>
      </c>
      <c r="CI225" s="2">
        <v>0</v>
      </c>
      <c r="CJ225" s="2">
        <v>0</v>
      </c>
      <c r="CK225" s="2">
        <v>0</v>
      </c>
    </row>
    <row r="226" spans="1:89" x14ac:dyDescent="0.2">
      <c r="A226" s="1">
        <v>117</v>
      </c>
      <c r="B226" s="1" t="s">
        <v>343</v>
      </c>
      <c r="C226" s="1" t="s">
        <v>296</v>
      </c>
      <c r="D226" s="1" t="s">
        <v>209</v>
      </c>
      <c r="E226" s="1" t="s">
        <v>297</v>
      </c>
      <c r="F226" s="1" t="s">
        <v>297</v>
      </c>
      <c r="G226" s="2">
        <f t="shared" si="102"/>
        <v>4.7619047619047616E-2</v>
      </c>
      <c r="H226" s="2">
        <f t="shared" si="103"/>
        <v>5.3571428571428568E-2</v>
      </c>
      <c r="I226" s="2">
        <f t="shared" si="104"/>
        <v>4.1666666666666664E-2</v>
      </c>
      <c r="J226" s="2">
        <f t="shared" si="105"/>
        <v>0.19047619047619047</v>
      </c>
      <c r="K226" s="2">
        <f t="shared" si="106"/>
        <v>0.21428571428571427</v>
      </c>
      <c r="L226" s="2">
        <f t="shared" si="107"/>
        <v>0.21428571428571427</v>
      </c>
      <c r="M226" s="2">
        <v>1</v>
      </c>
      <c r="N226" s="2">
        <v>0</v>
      </c>
      <c r="O226" s="2">
        <f t="shared" si="108"/>
        <v>0.5</v>
      </c>
      <c r="P226" s="2">
        <v>0.25</v>
      </c>
      <c r="Q226" s="2">
        <v>0.25</v>
      </c>
      <c r="R226" s="2">
        <f t="shared" si="109"/>
        <v>0</v>
      </c>
      <c r="S226" s="2">
        <v>0</v>
      </c>
      <c r="T226" s="2">
        <v>0</v>
      </c>
      <c r="U226" s="2">
        <v>0</v>
      </c>
      <c r="V226" s="2">
        <v>0</v>
      </c>
      <c r="W226" s="2">
        <v>0</v>
      </c>
      <c r="X226" s="2">
        <f t="shared" si="110"/>
        <v>0.16666666666666666</v>
      </c>
      <c r="Y226" s="2">
        <f t="shared" si="111"/>
        <v>0.16666666666666666</v>
      </c>
      <c r="Z226" s="2">
        <f t="shared" si="112"/>
        <v>0</v>
      </c>
      <c r="AA226" s="2">
        <v>0</v>
      </c>
      <c r="AB226" s="2">
        <v>0</v>
      </c>
      <c r="AC226" s="2">
        <f t="shared" si="113"/>
        <v>0.5</v>
      </c>
      <c r="AD226" s="2">
        <v>0.5</v>
      </c>
      <c r="AE226" s="2">
        <v>0</v>
      </c>
      <c r="AF226" s="2">
        <f t="shared" si="114"/>
        <v>0</v>
      </c>
      <c r="AG226" s="2">
        <v>0</v>
      </c>
      <c r="AH226" s="2">
        <v>0</v>
      </c>
      <c r="AI226" s="2">
        <f t="shared" si="115"/>
        <v>0</v>
      </c>
      <c r="AJ226" s="2">
        <f t="shared" si="116"/>
        <v>0</v>
      </c>
      <c r="AK226" s="2">
        <f t="shared" si="117"/>
        <v>0</v>
      </c>
      <c r="AL226" s="2">
        <f t="shared" si="118"/>
        <v>0</v>
      </c>
      <c r="AM226" s="2">
        <v>0</v>
      </c>
      <c r="AN226" s="2">
        <v>0</v>
      </c>
      <c r="AO226" s="2">
        <v>0</v>
      </c>
      <c r="AP226" s="2">
        <f t="shared" si="119"/>
        <v>0</v>
      </c>
      <c r="AQ226" s="2">
        <f t="shared" si="120"/>
        <v>0</v>
      </c>
      <c r="AR226" s="2">
        <v>0</v>
      </c>
      <c r="AS226" s="2">
        <v>0</v>
      </c>
      <c r="AT226" s="2">
        <v>0</v>
      </c>
      <c r="AU226" s="2">
        <v>0</v>
      </c>
      <c r="AV226" s="2">
        <f t="shared" si="121"/>
        <v>0</v>
      </c>
      <c r="AW226" s="2">
        <f t="shared" si="122"/>
        <v>0</v>
      </c>
      <c r="AX226" s="2">
        <f t="shared" si="123"/>
        <v>0</v>
      </c>
      <c r="AY226" s="2">
        <v>0</v>
      </c>
      <c r="AZ226" s="2">
        <v>0</v>
      </c>
      <c r="BA226" s="2">
        <v>0</v>
      </c>
      <c r="BB226" s="2">
        <f t="shared" si="124"/>
        <v>0</v>
      </c>
      <c r="BC226" s="2">
        <f t="shared" si="125"/>
        <v>0</v>
      </c>
      <c r="BD226" s="2">
        <v>0</v>
      </c>
      <c r="BE226" s="2">
        <v>0</v>
      </c>
      <c r="BF226" s="2">
        <v>0</v>
      </c>
      <c r="BG226" s="2">
        <f t="shared" si="126"/>
        <v>0</v>
      </c>
      <c r="BH226" s="2">
        <f t="shared" si="127"/>
        <v>0</v>
      </c>
      <c r="BI226" s="2">
        <f t="shared" si="128"/>
        <v>0</v>
      </c>
      <c r="BJ226" s="2">
        <v>0</v>
      </c>
      <c r="BK226" s="2">
        <v>0</v>
      </c>
      <c r="BL226" s="2">
        <v>0</v>
      </c>
      <c r="BM226" s="2">
        <v>0</v>
      </c>
      <c r="BN226" s="2">
        <v>0</v>
      </c>
      <c r="BO226" s="2">
        <v>0</v>
      </c>
      <c r="BP226" s="2">
        <f t="shared" si="129"/>
        <v>0</v>
      </c>
      <c r="BQ226" s="2">
        <v>0</v>
      </c>
      <c r="BR226" s="2">
        <v>0</v>
      </c>
      <c r="BS226" s="2">
        <v>0</v>
      </c>
      <c r="BT226" s="2">
        <v>0</v>
      </c>
      <c r="BU226" s="2">
        <v>0</v>
      </c>
      <c r="BV226" s="2">
        <v>0</v>
      </c>
      <c r="BW226" s="2">
        <f t="shared" si="130"/>
        <v>0</v>
      </c>
      <c r="BX226" s="2">
        <f t="shared" si="131"/>
        <v>0</v>
      </c>
      <c r="BY226" s="2">
        <v>0</v>
      </c>
      <c r="BZ226" s="2">
        <v>0</v>
      </c>
      <c r="CA226" s="2">
        <v>0</v>
      </c>
      <c r="CB226" s="2">
        <v>0</v>
      </c>
      <c r="CC226" s="2">
        <f t="shared" si="132"/>
        <v>0</v>
      </c>
      <c r="CD226" s="2">
        <f t="shared" si="133"/>
        <v>0</v>
      </c>
      <c r="CE226" s="2">
        <v>0</v>
      </c>
      <c r="CF226" s="2">
        <v>0</v>
      </c>
      <c r="CG226" s="2">
        <f t="shared" si="134"/>
        <v>0</v>
      </c>
      <c r="CH226" s="2">
        <v>0</v>
      </c>
      <c r="CI226" s="2">
        <v>0</v>
      </c>
      <c r="CJ226" s="2">
        <v>0</v>
      </c>
      <c r="CK226" s="2">
        <v>0</v>
      </c>
    </row>
    <row r="227" spans="1:89" x14ac:dyDescent="0.2">
      <c r="A227" s="1">
        <v>113</v>
      </c>
      <c r="B227" s="1" t="s">
        <v>341</v>
      </c>
      <c r="C227" s="1" t="s">
        <v>296</v>
      </c>
      <c r="D227" s="1" t="s">
        <v>199</v>
      </c>
      <c r="E227" s="1" t="s">
        <v>297</v>
      </c>
      <c r="F227" s="1" t="s">
        <v>297</v>
      </c>
      <c r="G227" s="2">
        <f t="shared" si="102"/>
        <v>3.7202380952380952E-2</v>
      </c>
      <c r="H227" s="2">
        <f t="shared" si="103"/>
        <v>7.4404761904761904E-2</v>
      </c>
      <c r="I227" s="2">
        <f t="shared" si="104"/>
        <v>0</v>
      </c>
      <c r="J227" s="2">
        <f t="shared" si="105"/>
        <v>0.10714285714285714</v>
      </c>
      <c r="K227" s="2">
        <f t="shared" si="106"/>
        <v>0.21428571428571427</v>
      </c>
      <c r="L227" s="2">
        <f t="shared" si="107"/>
        <v>0.21428571428571427</v>
      </c>
      <c r="M227" s="2">
        <v>1</v>
      </c>
      <c r="N227" s="2">
        <v>0</v>
      </c>
      <c r="O227" s="2">
        <f t="shared" si="108"/>
        <v>0.5</v>
      </c>
      <c r="P227" s="2">
        <v>0.25</v>
      </c>
      <c r="Q227" s="2">
        <v>0.25</v>
      </c>
      <c r="R227" s="2">
        <f t="shared" si="109"/>
        <v>0</v>
      </c>
      <c r="S227" s="2">
        <v>0</v>
      </c>
      <c r="T227" s="2">
        <v>0</v>
      </c>
      <c r="U227" s="2">
        <v>0</v>
      </c>
      <c r="V227" s="2">
        <v>0</v>
      </c>
      <c r="W227" s="2">
        <v>0</v>
      </c>
      <c r="X227" s="2">
        <f t="shared" si="110"/>
        <v>0</v>
      </c>
      <c r="Y227" s="2">
        <f t="shared" si="111"/>
        <v>0</v>
      </c>
      <c r="Z227" s="2">
        <f t="shared" si="112"/>
        <v>0</v>
      </c>
      <c r="AA227" s="2">
        <v>0</v>
      </c>
      <c r="AB227" s="2">
        <v>0</v>
      </c>
      <c r="AC227" s="2">
        <f t="shared" si="113"/>
        <v>0</v>
      </c>
      <c r="AD227" s="2">
        <v>0</v>
      </c>
      <c r="AE227" s="2">
        <v>0</v>
      </c>
      <c r="AF227" s="2">
        <f t="shared" si="114"/>
        <v>0</v>
      </c>
      <c r="AG227" s="2">
        <v>0</v>
      </c>
      <c r="AH227" s="2">
        <v>0</v>
      </c>
      <c r="AI227" s="2">
        <f t="shared" si="115"/>
        <v>0</v>
      </c>
      <c r="AJ227" s="2">
        <f t="shared" si="116"/>
        <v>0</v>
      </c>
      <c r="AK227" s="2">
        <f t="shared" si="117"/>
        <v>0</v>
      </c>
      <c r="AL227" s="2">
        <f t="shared" si="118"/>
        <v>0</v>
      </c>
      <c r="AM227" s="2">
        <v>0</v>
      </c>
      <c r="AN227" s="2">
        <v>0</v>
      </c>
      <c r="AO227" s="2">
        <v>0</v>
      </c>
      <c r="AP227" s="2">
        <f t="shared" si="119"/>
        <v>0</v>
      </c>
      <c r="AQ227" s="2">
        <f t="shared" si="120"/>
        <v>0</v>
      </c>
      <c r="AR227" s="2">
        <v>0</v>
      </c>
      <c r="AS227" s="2">
        <v>0</v>
      </c>
      <c r="AT227" s="2">
        <v>0</v>
      </c>
      <c r="AU227" s="2">
        <v>0</v>
      </c>
      <c r="AV227" s="2">
        <f t="shared" si="121"/>
        <v>0</v>
      </c>
      <c r="AW227" s="2">
        <f t="shared" si="122"/>
        <v>0</v>
      </c>
      <c r="AX227" s="2">
        <f t="shared" si="123"/>
        <v>0</v>
      </c>
      <c r="AY227" s="2">
        <v>0</v>
      </c>
      <c r="AZ227" s="2">
        <v>0</v>
      </c>
      <c r="BA227" s="2">
        <v>0</v>
      </c>
      <c r="BB227" s="2">
        <f t="shared" si="124"/>
        <v>0</v>
      </c>
      <c r="BC227" s="2">
        <f t="shared" si="125"/>
        <v>0</v>
      </c>
      <c r="BD227" s="2">
        <v>0</v>
      </c>
      <c r="BE227" s="2">
        <v>0</v>
      </c>
      <c r="BF227" s="2">
        <v>0</v>
      </c>
      <c r="BG227" s="2">
        <f t="shared" si="126"/>
        <v>4.1666666666666664E-2</v>
      </c>
      <c r="BH227" s="2">
        <f t="shared" si="127"/>
        <v>8.3333333333333329E-2</v>
      </c>
      <c r="BI227" s="2">
        <f t="shared" si="128"/>
        <v>0.16666666666666666</v>
      </c>
      <c r="BJ227" s="2">
        <v>0</v>
      </c>
      <c r="BK227" s="2">
        <v>0</v>
      </c>
      <c r="BL227" s="2">
        <v>0</v>
      </c>
      <c r="BM227" s="2">
        <v>0</v>
      </c>
      <c r="BN227" s="2">
        <v>0</v>
      </c>
      <c r="BO227" s="2">
        <v>1</v>
      </c>
      <c r="BP227" s="2">
        <f t="shared" si="129"/>
        <v>0</v>
      </c>
      <c r="BQ227" s="2">
        <v>0</v>
      </c>
      <c r="BR227" s="2">
        <v>0</v>
      </c>
      <c r="BS227" s="2">
        <v>0</v>
      </c>
      <c r="BT227" s="2">
        <v>0</v>
      </c>
      <c r="BU227" s="2">
        <v>0</v>
      </c>
      <c r="BV227" s="2">
        <v>0</v>
      </c>
      <c r="BW227" s="2">
        <f t="shared" si="130"/>
        <v>0</v>
      </c>
      <c r="BX227" s="2">
        <f t="shared" si="131"/>
        <v>0</v>
      </c>
      <c r="BY227" s="2">
        <v>0</v>
      </c>
      <c r="BZ227" s="2">
        <v>0</v>
      </c>
      <c r="CA227" s="2">
        <v>0</v>
      </c>
      <c r="CB227" s="2">
        <v>0</v>
      </c>
      <c r="CC227" s="2">
        <f t="shared" si="132"/>
        <v>0</v>
      </c>
      <c r="CD227" s="2">
        <f t="shared" si="133"/>
        <v>0</v>
      </c>
      <c r="CE227" s="2">
        <v>0</v>
      </c>
      <c r="CF227" s="2">
        <v>0</v>
      </c>
      <c r="CG227" s="2">
        <f t="shared" si="134"/>
        <v>0</v>
      </c>
      <c r="CH227" s="2">
        <v>0</v>
      </c>
      <c r="CI227" s="2">
        <v>0</v>
      </c>
      <c r="CJ227" s="2">
        <v>0</v>
      </c>
      <c r="CK227" s="2">
        <v>0</v>
      </c>
    </row>
    <row r="228" spans="1:89" x14ac:dyDescent="0.2">
      <c r="A228" s="1">
        <v>76</v>
      </c>
      <c r="B228" s="1" t="s">
        <v>298</v>
      </c>
      <c r="C228" s="1" t="s">
        <v>296</v>
      </c>
      <c r="D228" s="1" t="s">
        <v>236</v>
      </c>
      <c r="E228" s="1" t="s">
        <v>297</v>
      </c>
      <c r="F228" s="1" t="s">
        <v>297</v>
      </c>
      <c r="G228" s="2">
        <f t="shared" si="102"/>
        <v>1.7857142857142856E-2</v>
      </c>
      <c r="H228" s="2">
        <f t="shared" si="103"/>
        <v>3.5714285714285712E-2</v>
      </c>
      <c r="I228" s="2">
        <f t="shared" si="104"/>
        <v>0</v>
      </c>
      <c r="J228" s="2">
        <f t="shared" si="105"/>
        <v>7.1428571428571425E-2</v>
      </c>
      <c r="K228" s="2">
        <f t="shared" si="106"/>
        <v>0.14285714285714285</v>
      </c>
      <c r="L228" s="2">
        <f t="shared" si="107"/>
        <v>0.14285714285714285</v>
      </c>
      <c r="M228" s="2">
        <v>1</v>
      </c>
      <c r="N228" s="2">
        <v>0</v>
      </c>
      <c r="O228" s="2">
        <f t="shared" si="108"/>
        <v>0</v>
      </c>
      <c r="P228" s="2">
        <v>0</v>
      </c>
      <c r="Q228" s="2">
        <v>0</v>
      </c>
      <c r="R228" s="2">
        <f t="shared" si="109"/>
        <v>0</v>
      </c>
      <c r="S228" s="2">
        <v>0</v>
      </c>
      <c r="T228" s="2">
        <v>0</v>
      </c>
      <c r="U228" s="2">
        <v>0</v>
      </c>
      <c r="V228" s="2">
        <v>0</v>
      </c>
      <c r="W228" s="2">
        <v>0</v>
      </c>
      <c r="X228" s="2">
        <f t="shared" si="110"/>
        <v>0</v>
      </c>
      <c r="Y228" s="2">
        <f t="shared" si="111"/>
        <v>0</v>
      </c>
      <c r="Z228" s="2">
        <f t="shared" si="112"/>
        <v>0</v>
      </c>
      <c r="AA228" s="2">
        <v>0</v>
      </c>
      <c r="AB228" s="2">
        <v>0</v>
      </c>
      <c r="AC228" s="2">
        <f t="shared" si="113"/>
        <v>0</v>
      </c>
      <c r="AD228" s="2">
        <v>0</v>
      </c>
      <c r="AE228" s="2">
        <v>0</v>
      </c>
      <c r="AF228" s="2">
        <f t="shared" si="114"/>
        <v>0</v>
      </c>
      <c r="AG228" s="2">
        <v>0</v>
      </c>
      <c r="AH228" s="2">
        <v>0</v>
      </c>
      <c r="AI228" s="2">
        <f t="shared" si="115"/>
        <v>0</v>
      </c>
      <c r="AJ228" s="2">
        <f t="shared" si="116"/>
        <v>0</v>
      </c>
      <c r="AK228" s="2">
        <f t="shared" si="117"/>
        <v>0</v>
      </c>
      <c r="AL228" s="2">
        <f t="shared" si="118"/>
        <v>0</v>
      </c>
      <c r="AM228" s="2">
        <v>0</v>
      </c>
      <c r="AN228" s="2">
        <v>0</v>
      </c>
      <c r="AO228" s="2">
        <v>0</v>
      </c>
      <c r="AP228" s="2">
        <f t="shared" si="119"/>
        <v>0</v>
      </c>
      <c r="AQ228" s="2">
        <f t="shared" si="120"/>
        <v>0</v>
      </c>
      <c r="AR228" s="2">
        <v>0</v>
      </c>
      <c r="AS228" s="2">
        <v>0</v>
      </c>
      <c r="AT228" s="2">
        <v>0</v>
      </c>
      <c r="AU228" s="2">
        <v>0</v>
      </c>
      <c r="AV228" s="2">
        <f t="shared" si="121"/>
        <v>0</v>
      </c>
      <c r="AW228" s="2">
        <f t="shared" si="122"/>
        <v>0</v>
      </c>
      <c r="AX228" s="2">
        <f t="shared" si="123"/>
        <v>0</v>
      </c>
      <c r="AY228" s="2">
        <v>0</v>
      </c>
      <c r="AZ228" s="2">
        <v>0</v>
      </c>
      <c r="BA228" s="2">
        <v>0</v>
      </c>
      <c r="BB228" s="2">
        <f t="shared" si="124"/>
        <v>0</v>
      </c>
      <c r="BC228" s="2">
        <f t="shared" si="125"/>
        <v>0</v>
      </c>
      <c r="BD228" s="2">
        <v>0</v>
      </c>
      <c r="BE228" s="2">
        <v>0</v>
      </c>
      <c r="BF228" s="2">
        <v>0</v>
      </c>
      <c r="BG228" s="2">
        <f t="shared" si="126"/>
        <v>0</v>
      </c>
      <c r="BH228" s="2">
        <f t="shared" si="127"/>
        <v>0</v>
      </c>
      <c r="BI228" s="2">
        <f t="shared" si="128"/>
        <v>0</v>
      </c>
      <c r="BJ228" s="2">
        <v>0</v>
      </c>
      <c r="BK228" s="2">
        <v>0</v>
      </c>
      <c r="BL228" s="2">
        <v>0</v>
      </c>
      <c r="BM228" s="2">
        <v>0</v>
      </c>
      <c r="BN228" s="2">
        <v>0</v>
      </c>
      <c r="BO228" s="2">
        <v>0</v>
      </c>
      <c r="BP228" s="2">
        <f t="shared" si="129"/>
        <v>0</v>
      </c>
      <c r="BQ228" s="2">
        <v>0</v>
      </c>
      <c r="BR228" s="2">
        <v>0</v>
      </c>
      <c r="BS228" s="2">
        <v>0</v>
      </c>
      <c r="BT228" s="2">
        <v>0</v>
      </c>
      <c r="BU228" s="2">
        <v>0</v>
      </c>
      <c r="BV228" s="2">
        <v>0</v>
      </c>
      <c r="BW228" s="2">
        <f t="shared" si="130"/>
        <v>0</v>
      </c>
      <c r="BX228" s="2">
        <f t="shared" si="131"/>
        <v>0</v>
      </c>
      <c r="BY228" s="2">
        <v>0</v>
      </c>
      <c r="BZ228" s="2">
        <v>0</v>
      </c>
      <c r="CA228" s="2">
        <v>0</v>
      </c>
      <c r="CB228" s="2">
        <v>0</v>
      </c>
      <c r="CC228" s="2">
        <f t="shared" si="132"/>
        <v>0</v>
      </c>
      <c r="CD228" s="2">
        <f t="shared" si="133"/>
        <v>0</v>
      </c>
      <c r="CE228" s="2">
        <v>0</v>
      </c>
      <c r="CF228" s="2">
        <v>0</v>
      </c>
      <c r="CG228" s="2">
        <f t="shared" si="134"/>
        <v>0</v>
      </c>
      <c r="CH228" s="2">
        <v>0</v>
      </c>
      <c r="CI228" s="2">
        <v>0</v>
      </c>
      <c r="CJ228" s="2">
        <v>0</v>
      </c>
      <c r="CK228" s="2">
        <v>0</v>
      </c>
    </row>
    <row r="229" spans="1:89" x14ac:dyDescent="0.2">
      <c r="A229" s="1">
        <v>112</v>
      </c>
      <c r="B229" s="1" t="s">
        <v>340</v>
      </c>
      <c r="C229" s="1" t="s">
        <v>296</v>
      </c>
      <c r="D229" s="1" t="s">
        <v>197</v>
      </c>
      <c r="E229" s="1" t="s">
        <v>297</v>
      </c>
      <c r="F229" s="1" t="s">
        <v>297</v>
      </c>
      <c r="G229" s="2">
        <f t="shared" si="102"/>
        <v>1.7857142857142856E-2</v>
      </c>
      <c r="H229" s="2">
        <f t="shared" si="103"/>
        <v>3.5714285714285712E-2</v>
      </c>
      <c r="I229" s="2">
        <f t="shared" si="104"/>
        <v>0</v>
      </c>
      <c r="J229" s="2">
        <f t="shared" si="105"/>
        <v>7.1428571428571425E-2</v>
      </c>
      <c r="K229" s="2">
        <f t="shared" si="106"/>
        <v>0.14285714285714285</v>
      </c>
      <c r="L229" s="2">
        <f t="shared" si="107"/>
        <v>0.14285714285714285</v>
      </c>
      <c r="M229" s="2">
        <v>1</v>
      </c>
      <c r="N229" s="2">
        <v>0</v>
      </c>
      <c r="O229" s="2">
        <f t="shared" si="108"/>
        <v>0</v>
      </c>
      <c r="P229" s="2">
        <v>0</v>
      </c>
      <c r="Q229" s="2">
        <v>0</v>
      </c>
      <c r="R229" s="2">
        <f t="shared" si="109"/>
        <v>0</v>
      </c>
      <c r="S229" s="2">
        <v>0</v>
      </c>
      <c r="T229" s="2">
        <v>0</v>
      </c>
      <c r="U229" s="2">
        <v>0</v>
      </c>
      <c r="V229" s="2">
        <v>0</v>
      </c>
      <c r="W229" s="2">
        <v>0</v>
      </c>
      <c r="X229" s="2">
        <f t="shared" si="110"/>
        <v>0</v>
      </c>
      <c r="Y229" s="2">
        <f t="shared" si="111"/>
        <v>0</v>
      </c>
      <c r="Z229" s="2">
        <f t="shared" si="112"/>
        <v>0</v>
      </c>
      <c r="AA229" s="2">
        <v>0</v>
      </c>
      <c r="AB229" s="2">
        <v>0</v>
      </c>
      <c r="AC229" s="2">
        <f t="shared" si="113"/>
        <v>0</v>
      </c>
      <c r="AD229" s="2">
        <v>0</v>
      </c>
      <c r="AE229" s="2">
        <v>0</v>
      </c>
      <c r="AF229" s="2">
        <f t="shared" si="114"/>
        <v>0</v>
      </c>
      <c r="AG229" s="2">
        <v>0</v>
      </c>
      <c r="AH229" s="2">
        <v>0</v>
      </c>
      <c r="AI229" s="2">
        <f t="shared" si="115"/>
        <v>0</v>
      </c>
      <c r="AJ229" s="2">
        <f t="shared" si="116"/>
        <v>0</v>
      </c>
      <c r="AK229" s="2">
        <f t="shared" si="117"/>
        <v>0</v>
      </c>
      <c r="AL229" s="2">
        <f t="shared" si="118"/>
        <v>0</v>
      </c>
      <c r="AM229" s="2">
        <v>0</v>
      </c>
      <c r="AN229" s="2">
        <v>0</v>
      </c>
      <c r="AO229" s="2">
        <v>0</v>
      </c>
      <c r="AP229" s="2">
        <f t="shared" si="119"/>
        <v>0</v>
      </c>
      <c r="AQ229" s="2">
        <f t="shared" si="120"/>
        <v>0</v>
      </c>
      <c r="AR229" s="2">
        <v>0</v>
      </c>
      <c r="AS229" s="2">
        <v>0</v>
      </c>
      <c r="AT229" s="2">
        <v>0</v>
      </c>
      <c r="AU229" s="2">
        <v>0</v>
      </c>
      <c r="AV229" s="2">
        <f t="shared" si="121"/>
        <v>0</v>
      </c>
      <c r="AW229" s="2">
        <f t="shared" si="122"/>
        <v>0</v>
      </c>
      <c r="AX229" s="2">
        <f t="shared" si="123"/>
        <v>0</v>
      </c>
      <c r="AY229" s="2">
        <v>0</v>
      </c>
      <c r="AZ229" s="2">
        <v>0</v>
      </c>
      <c r="BA229" s="2">
        <v>0</v>
      </c>
      <c r="BB229" s="2">
        <f t="shared" si="124"/>
        <v>0</v>
      </c>
      <c r="BC229" s="2">
        <f t="shared" si="125"/>
        <v>0</v>
      </c>
      <c r="BD229" s="2">
        <v>0</v>
      </c>
      <c r="BE229" s="2">
        <v>0</v>
      </c>
      <c r="BF229" s="2">
        <v>0</v>
      </c>
      <c r="BG229" s="2">
        <f t="shared" si="126"/>
        <v>0</v>
      </c>
      <c r="BH229" s="2">
        <f t="shared" si="127"/>
        <v>0</v>
      </c>
      <c r="BI229" s="2">
        <f t="shared" si="128"/>
        <v>0</v>
      </c>
      <c r="BJ229" s="2">
        <v>0</v>
      </c>
      <c r="BK229" s="2">
        <v>0</v>
      </c>
      <c r="BL229" s="2">
        <v>0</v>
      </c>
      <c r="BM229" s="2">
        <v>0</v>
      </c>
      <c r="BN229" s="2">
        <v>0</v>
      </c>
      <c r="BO229" s="2">
        <v>0</v>
      </c>
      <c r="BP229" s="2">
        <f t="shared" si="129"/>
        <v>0</v>
      </c>
      <c r="BQ229" s="2">
        <v>0</v>
      </c>
      <c r="BR229" s="2">
        <v>0</v>
      </c>
      <c r="BS229" s="2">
        <v>0</v>
      </c>
      <c r="BT229" s="2">
        <v>0</v>
      </c>
      <c r="BU229" s="2">
        <v>0</v>
      </c>
      <c r="BV229" s="2">
        <v>0</v>
      </c>
      <c r="BW229" s="2">
        <f t="shared" si="130"/>
        <v>0</v>
      </c>
      <c r="BX229" s="2">
        <f t="shared" si="131"/>
        <v>0</v>
      </c>
      <c r="BY229" s="2">
        <v>0</v>
      </c>
      <c r="BZ229" s="2">
        <v>0</v>
      </c>
      <c r="CA229" s="2">
        <v>0</v>
      </c>
      <c r="CB229" s="2">
        <v>0</v>
      </c>
      <c r="CC229" s="2">
        <f t="shared" si="132"/>
        <v>0</v>
      </c>
      <c r="CD229" s="2">
        <f t="shared" si="133"/>
        <v>0</v>
      </c>
      <c r="CE229" s="2">
        <v>0</v>
      </c>
      <c r="CF229" s="2">
        <v>0</v>
      </c>
      <c r="CG229" s="2">
        <f t="shared" si="134"/>
        <v>0</v>
      </c>
      <c r="CH229" s="2">
        <v>0</v>
      </c>
      <c r="CI229" s="2">
        <v>0</v>
      </c>
      <c r="CJ229" s="2">
        <v>0</v>
      </c>
      <c r="CK229" s="2">
        <v>0</v>
      </c>
    </row>
    <row r="230" spans="1:89" x14ac:dyDescent="0.2">
      <c r="A230" s="1">
        <v>118</v>
      </c>
      <c r="B230" s="1" t="s">
        <v>344</v>
      </c>
      <c r="C230" s="1" t="s">
        <v>296</v>
      </c>
      <c r="D230" s="1" t="s">
        <v>211</v>
      </c>
      <c r="E230" s="1" t="s">
        <v>297</v>
      </c>
      <c r="F230" s="1" t="s">
        <v>297</v>
      </c>
      <c r="G230" s="2">
        <f t="shared" si="102"/>
        <v>1.7857142857142856E-2</v>
      </c>
      <c r="H230" s="2">
        <f t="shared" si="103"/>
        <v>3.5714285714285712E-2</v>
      </c>
      <c r="I230" s="2">
        <f t="shared" si="104"/>
        <v>0</v>
      </c>
      <c r="J230" s="2">
        <f t="shared" si="105"/>
        <v>7.1428571428571425E-2</v>
      </c>
      <c r="K230" s="2">
        <f t="shared" si="106"/>
        <v>0.14285714285714285</v>
      </c>
      <c r="L230" s="2">
        <f t="shared" si="107"/>
        <v>0.14285714285714285</v>
      </c>
      <c r="M230" s="2">
        <v>1</v>
      </c>
      <c r="N230" s="2">
        <v>0</v>
      </c>
      <c r="O230" s="2">
        <f t="shared" si="108"/>
        <v>0</v>
      </c>
      <c r="P230" s="2">
        <v>0</v>
      </c>
      <c r="Q230" s="2">
        <v>0</v>
      </c>
      <c r="R230" s="2">
        <f t="shared" si="109"/>
        <v>0</v>
      </c>
      <c r="S230" s="2">
        <v>0</v>
      </c>
      <c r="T230" s="2">
        <v>0</v>
      </c>
      <c r="U230" s="2">
        <v>0</v>
      </c>
      <c r="V230" s="2">
        <v>0</v>
      </c>
      <c r="W230" s="2">
        <v>0</v>
      </c>
      <c r="X230" s="2">
        <f t="shared" si="110"/>
        <v>0</v>
      </c>
      <c r="Y230" s="2">
        <f t="shared" si="111"/>
        <v>0</v>
      </c>
      <c r="Z230" s="2">
        <f t="shared" si="112"/>
        <v>0</v>
      </c>
      <c r="AA230" s="2">
        <v>0</v>
      </c>
      <c r="AB230" s="2">
        <v>0</v>
      </c>
      <c r="AC230" s="2">
        <f t="shared" si="113"/>
        <v>0</v>
      </c>
      <c r="AD230" s="2">
        <v>0</v>
      </c>
      <c r="AE230" s="2">
        <v>0</v>
      </c>
      <c r="AF230" s="2">
        <f t="shared" si="114"/>
        <v>0</v>
      </c>
      <c r="AG230" s="2">
        <v>0</v>
      </c>
      <c r="AH230" s="2">
        <v>0</v>
      </c>
      <c r="AI230" s="2">
        <f t="shared" si="115"/>
        <v>0</v>
      </c>
      <c r="AJ230" s="2">
        <f t="shared" si="116"/>
        <v>0</v>
      </c>
      <c r="AK230" s="2">
        <f t="shared" si="117"/>
        <v>0</v>
      </c>
      <c r="AL230" s="2">
        <f t="shared" si="118"/>
        <v>0</v>
      </c>
      <c r="AM230" s="2">
        <v>0</v>
      </c>
      <c r="AN230" s="2">
        <v>0</v>
      </c>
      <c r="AO230" s="2">
        <v>0</v>
      </c>
      <c r="AP230" s="2">
        <f t="shared" si="119"/>
        <v>0</v>
      </c>
      <c r="AQ230" s="2">
        <f t="shared" si="120"/>
        <v>0</v>
      </c>
      <c r="AR230" s="2">
        <v>0</v>
      </c>
      <c r="AS230" s="2">
        <v>0</v>
      </c>
      <c r="AT230" s="2">
        <v>0</v>
      </c>
      <c r="AU230" s="2">
        <v>0</v>
      </c>
      <c r="AV230" s="2">
        <f t="shared" si="121"/>
        <v>0</v>
      </c>
      <c r="AW230" s="2">
        <f t="shared" si="122"/>
        <v>0</v>
      </c>
      <c r="AX230" s="2">
        <f t="shared" si="123"/>
        <v>0</v>
      </c>
      <c r="AY230" s="2">
        <v>0</v>
      </c>
      <c r="AZ230" s="2">
        <v>0</v>
      </c>
      <c r="BA230" s="2">
        <v>0</v>
      </c>
      <c r="BB230" s="2">
        <f t="shared" si="124"/>
        <v>0</v>
      </c>
      <c r="BC230" s="2">
        <f t="shared" si="125"/>
        <v>0</v>
      </c>
      <c r="BD230" s="2">
        <v>0</v>
      </c>
      <c r="BE230" s="2">
        <v>0</v>
      </c>
      <c r="BF230" s="2">
        <v>0</v>
      </c>
      <c r="BG230" s="2">
        <f t="shared" si="126"/>
        <v>0</v>
      </c>
      <c r="BH230" s="2">
        <f t="shared" si="127"/>
        <v>0</v>
      </c>
      <c r="BI230" s="2">
        <f t="shared" si="128"/>
        <v>0</v>
      </c>
      <c r="BJ230" s="2">
        <v>0</v>
      </c>
      <c r="BK230" s="2">
        <v>0</v>
      </c>
      <c r="BL230" s="2">
        <v>0</v>
      </c>
      <c r="BM230" s="2">
        <v>0</v>
      </c>
      <c r="BN230" s="2">
        <v>0</v>
      </c>
      <c r="BO230" s="2">
        <v>0</v>
      </c>
      <c r="BP230" s="2">
        <f t="shared" si="129"/>
        <v>0</v>
      </c>
      <c r="BQ230" s="2">
        <v>0</v>
      </c>
      <c r="BR230" s="2">
        <v>0</v>
      </c>
      <c r="BS230" s="2">
        <v>0</v>
      </c>
      <c r="BT230" s="2">
        <v>0</v>
      </c>
      <c r="BU230" s="2">
        <v>0</v>
      </c>
      <c r="BV230" s="2">
        <v>0</v>
      </c>
      <c r="BW230" s="2">
        <f t="shared" si="130"/>
        <v>0</v>
      </c>
      <c r="BX230" s="2">
        <f t="shared" si="131"/>
        <v>0</v>
      </c>
      <c r="BY230" s="2">
        <v>0</v>
      </c>
      <c r="BZ230" s="2">
        <v>0</v>
      </c>
      <c r="CA230" s="2">
        <v>0</v>
      </c>
      <c r="CB230" s="2">
        <v>0</v>
      </c>
      <c r="CC230" s="2">
        <f t="shared" si="132"/>
        <v>0</v>
      </c>
      <c r="CD230" s="2">
        <f t="shared" si="133"/>
        <v>0</v>
      </c>
      <c r="CE230" s="2">
        <v>0</v>
      </c>
      <c r="CF230" s="2">
        <v>0</v>
      </c>
      <c r="CG230" s="2">
        <f t="shared" si="134"/>
        <v>0</v>
      </c>
      <c r="CH230" s="2">
        <v>0</v>
      </c>
      <c r="CI230" s="2">
        <v>0</v>
      </c>
      <c r="CJ230" s="2">
        <v>0</v>
      </c>
      <c r="CK230" s="2">
        <v>0</v>
      </c>
    </row>
    <row r="231" spans="1:89" x14ac:dyDescent="0.2">
      <c r="A231" s="1">
        <v>176</v>
      </c>
      <c r="B231" s="1" t="s">
        <v>396</v>
      </c>
      <c r="C231" s="1" t="s">
        <v>387</v>
      </c>
      <c r="D231" s="1" t="s">
        <v>240</v>
      </c>
      <c r="E231" s="1" t="s">
        <v>297</v>
      </c>
      <c r="F231" s="1" t="s">
        <v>297</v>
      </c>
      <c r="G231" s="2">
        <f t="shared" si="102"/>
        <v>1.7857142857142856E-2</v>
      </c>
      <c r="H231" s="2">
        <f t="shared" si="103"/>
        <v>3.5714285714285712E-2</v>
      </c>
      <c r="I231" s="2">
        <f t="shared" si="104"/>
        <v>0</v>
      </c>
      <c r="J231" s="2">
        <f t="shared" si="105"/>
        <v>7.1428571428571425E-2</v>
      </c>
      <c r="K231" s="2">
        <f t="shared" si="106"/>
        <v>0.14285714285714285</v>
      </c>
      <c r="L231" s="2">
        <f t="shared" si="107"/>
        <v>0.14285714285714285</v>
      </c>
      <c r="M231" s="2">
        <v>1</v>
      </c>
      <c r="N231" s="2">
        <v>0</v>
      </c>
      <c r="O231" s="2">
        <f t="shared" si="108"/>
        <v>0</v>
      </c>
      <c r="P231" s="2">
        <v>0</v>
      </c>
      <c r="Q231" s="2">
        <v>0</v>
      </c>
      <c r="R231" s="2">
        <f t="shared" si="109"/>
        <v>0</v>
      </c>
      <c r="S231" s="2">
        <v>0</v>
      </c>
      <c r="T231" s="2">
        <v>0</v>
      </c>
      <c r="U231" s="2">
        <v>0</v>
      </c>
      <c r="V231" s="2">
        <v>0</v>
      </c>
      <c r="W231" s="2">
        <v>0</v>
      </c>
      <c r="X231" s="2">
        <f t="shared" si="110"/>
        <v>0</v>
      </c>
      <c r="Y231" s="2">
        <f t="shared" si="111"/>
        <v>0</v>
      </c>
      <c r="Z231" s="2">
        <f t="shared" si="112"/>
        <v>0</v>
      </c>
      <c r="AA231" s="2">
        <v>0</v>
      </c>
      <c r="AB231" s="2">
        <v>0</v>
      </c>
      <c r="AC231" s="2">
        <f t="shared" si="113"/>
        <v>0</v>
      </c>
      <c r="AD231" s="2">
        <v>0</v>
      </c>
      <c r="AE231" s="2">
        <v>0</v>
      </c>
      <c r="AF231" s="2">
        <f t="shared" si="114"/>
        <v>0</v>
      </c>
      <c r="AG231" s="2">
        <v>0</v>
      </c>
      <c r="AH231" s="2">
        <v>0</v>
      </c>
      <c r="AI231" s="2">
        <f t="shared" si="115"/>
        <v>0</v>
      </c>
      <c r="AJ231" s="2">
        <f t="shared" si="116"/>
        <v>0</v>
      </c>
      <c r="AK231" s="2">
        <f t="shared" si="117"/>
        <v>0</v>
      </c>
      <c r="AL231" s="2">
        <f t="shared" si="118"/>
        <v>0</v>
      </c>
      <c r="AM231" s="2">
        <v>0</v>
      </c>
      <c r="AN231" s="2">
        <v>0</v>
      </c>
      <c r="AO231" s="2">
        <v>0</v>
      </c>
      <c r="AP231" s="2">
        <f t="shared" si="119"/>
        <v>0</v>
      </c>
      <c r="AQ231" s="2">
        <f t="shared" si="120"/>
        <v>0</v>
      </c>
      <c r="AR231" s="2">
        <v>0</v>
      </c>
      <c r="AS231" s="2">
        <v>0</v>
      </c>
      <c r="AT231" s="2">
        <v>0</v>
      </c>
      <c r="AU231" s="2">
        <v>0</v>
      </c>
      <c r="AV231" s="2">
        <f t="shared" si="121"/>
        <v>0</v>
      </c>
      <c r="AW231" s="2">
        <f t="shared" si="122"/>
        <v>0</v>
      </c>
      <c r="AX231" s="2">
        <f t="shared" si="123"/>
        <v>0</v>
      </c>
      <c r="AY231" s="2">
        <v>0</v>
      </c>
      <c r="AZ231" s="2">
        <v>0</v>
      </c>
      <c r="BA231" s="2">
        <v>0</v>
      </c>
      <c r="BB231" s="2">
        <f t="shared" si="124"/>
        <v>0</v>
      </c>
      <c r="BC231" s="2">
        <f t="shared" si="125"/>
        <v>0</v>
      </c>
      <c r="BD231" s="2">
        <v>0</v>
      </c>
      <c r="BE231" s="2">
        <v>0</v>
      </c>
      <c r="BF231" s="2">
        <v>0</v>
      </c>
      <c r="BG231" s="2">
        <f t="shared" si="126"/>
        <v>0</v>
      </c>
      <c r="BH231" s="2">
        <f t="shared" si="127"/>
        <v>0</v>
      </c>
      <c r="BI231" s="2">
        <f t="shared" si="128"/>
        <v>0</v>
      </c>
      <c r="BJ231" s="2">
        <v>0</v>
      </c>
      <c r="BK231" s="2">
        <v>0</v>
      </c>
      <c r="BL231" s="2">
        <v>0</v>
      </c>
      <c r="BM231" s="2">
        <v>0</v>
      </c>
      <c r="BN231" s="2">
        <v>0</v>
      </c>
      <c r="BO231" s="2">
        <v>0</v>
      </c>
      <c r="BP231" s="2">
        <f t="shared" si="129"/>
        <v>0</v>
      </c>
      <c r="BQ231" s="2">
        <v>0</v>
      </c>
      <c r="BR231" s="2">
        <v>0</v>
      </c>
      <c r="BS231" s="2">
        <v>0</v>
      </c>
      <c r="BT231" s="2">
        <v>0</v>
      </c>
      <c r="BU231" s="2">
        <v>0</v>
      </c>
      <c r="BV231" s="2">
        <v>0</v>
      </c>
      <c r="BW231" s="2">
        <f t="shared" si="130"/>
        <v>0</v>
      </c>
      <c r="BX231" s="2">
        <f t="shared" si="131"/>
        <v>0</v>
      </c>
      <c r="BY231" s="2">
        <v>0</v>
      </c>
      <c r="BZ231" s="2">
        <v>0</v>
      </c>
      <c r="CA231" s="2">
        <v>0</v>
      </c>
      <c r="CB231" s="2">
        <v>0</v>
      </c>
      <c r="CC231" s="2">
        <f t="shared" si="132"/>
        <v>0</v>
      </c>
      <c r="CD231" s="2">
        <f t="shared" si="133"/>
        <v>0</v>
      </c>
      <c r="CE231" s="2">
        <v>0</v>
      </c>
      <c r="CF231" s="2">
        <v>0</v>
      </c>
      <c r="CG231" s="2">
        <f t="shared" si="134"/>
        <v>0</v>
      </c>
      <c r="CH231" s="2">
        <v>0</v>
      </c>
      <c r="CI231" s="2">
        <v>0</v>
      </c>
      <c r="CJ231" s="2">
        <v>0</v>
      </c>
      <c r="CK231" s="2">
        <v>0</v>
      </c>
    </row>
    <row r="232" spans="1:89" x14ac:dyDescent="0.2">
      <c r="A232" s="1">
        <v>177</v>
      </c>
      <c r="B232" s="1" t="s">
        <v>388</v>
      </c>
      <c r="C232" s="1" t="s">
        <v>387</v>
      </c>
      <c r="D232" s="1" t="s">
        <v>241</v>
      </c>
      <c r="E232" s="1" t="s">
        <v>297</v>
      </c>
      <c r="F232" s="1" t="s">
        <v>297</v>
      </c>
      <c r="G232" s="2">
        <f t="shared" si="102"/>
        <v>1.7857142857142856E-2</v>
      </c>
      <c r="H232" s="2">
        <f t="shared" si="103"/>
        <v>3.5714285714285712E-2</v>
      </c>
      <c r="I232" s="2">
        <f t="shared" si="104"/>
        <v>0</v>
      </c>
      <c r="J232" s="2">
        <f t="shared" si="105"/>
        <v>7.1428571428571425E-2</v>
      </c>
      <c r="K232" s="2">
        <f t="shared" si="106"/>
        <v>0.14285714285714285</v>
      </c>
      <c r="L232" s="2">
        <f t="shared" si="107"/>
        <v>0.14285714285714285</v>
      </c>
      <c r="M232" s="2">
        <v>1</v>
      </c>
      <c r="N232" s="2">
        <v>0</v>
      </c>
      <c r="O232" s="2">
        <f t="shared" si="108"/>
        <v>0</v>
      </c>
      <c r="P232" s="2">
        <v>0</v>
      </c>
      <c r="Q232" s="2">
        <v>0</v>
      </c>
      <c r="R232" s="2">
        <f t="shared" si="109"/>
        <v>0</v>
      </c>
      <c r="S232" s="2">
        <v>0</v>
      </c>
      <c r="T232" s="2">
        <v>0</v>
      </c>
      <c r="U232" s="2">
        <v>0</v>
      </c>
      <c r="V232" s="2">
        <v>0</v>
      </c>
      <c r="W232" s="2">
        <v>0</v>
      </c>
      <c r="X232" s="2">
        <f t="shared" si="110"/>
        <v>0</v>
      </c>
      <c r="Y232" s="2">
        <f t="shared" si="111"/>
        <v>0</v>
      </c>
      <c r="Z232" s="2">
        <f t="shared" si="112"/>
        <v>0</v>
      </c>
      <c r="AA232" s="2">
        <v>0</v>
      </c>
      <c r="AB232" s="2">
        <v>0</v>
      </c>
      <c r="AC232" s="2">
        <f t="shared" si="113"/>
        <v>0</v>
      </c>
      <c r="AD232" s="2">
        <v>0</v>
      </c>
      <c r="AE232" s="2">
        <v>0</v>
      </c>
      <c r="AF232" s="2">
        <f t="shared" si="114"/>
        <v>0</v>
      </c>
      <c r="AG232" s="2">
        <v>0</v>
      </c>
      <c r="AH232" s="2">
        <v>0</v>
      </c>
      <c r="AI232" s="2">
        <f t="shared" si="115"/>
        <v>0</v>
      </c>
      <c r="AJ232" s="2">
        <f t="shared" si="116"/>
        <v>0</v>
      </c>
      <c r="AK232" s="2">
        <f t="shared" si="117"/>
        <v>0</v>
      </c>
      <c r="AL232" s="2">
        <f t="shared" si="118"/>
        <v>0</v>
      </c>
      <c r="AM232" s="2">
        <v>0</v>
      </c>
      <c r="AN232" s="2">
        <v>0</v>
      </c>
      <c r="AO232" s="2">
        <v>0</v>
      </c>
      <c r="AP232" s="2">
        <f t="shared" si="119"/>
        <v>0</v>
      </c>
      <c r="AQ232" s="2">
        <f t="shared" si="120"/>
        <v>0</v>
      </c>
      <c r="AR232" s="2">
        <v>0</v>
      </c>
      <c r="AS232" s="2">
        <v>0</v>
      </c>
      <c r="AT232" s="2">
        <v>0</v>
      </c>
      <c r="AU232" s="2">
        <v>0</v>
      </c>
      <c r="AV232" s="2">
        <f t="shared" si="121"/>
        <v>0</v>
      </c>
      <c r="AW232" s="2">
        <f t="shared" si="122"/>
        <v>0</v>
      </c>
      <c r="AX232" s="2">
        <f t="shared" si="123"/>
        <v>0</v>
      </c>
      <c r="AY232" s="2">
        <v>0</v>
      </c>
      <c r="AZ232" s="2">
        <v>0</v>
      </c>
      <c r="BA232" s="2">
        <v>0</v>
      </c>
      <c r="BB232" s="2">
        <f t="shared" si="124"/>
        <v>0</v>
      </c>
      <c r="BC232" s="2">
        <f t="shared" si="125"/>
        <v>0</v>
      </c>
      <c r="BD232" s="2">
        <v>0</v>
      </c>
      <c r="BE232" s="2">
        <v>0</v>
      </c>
      <c r="BF232" s="2">
        <v>0</v>
      </c>
      <c r="BG232" s="2">
        <f t="shared" si="126"/>
        <v>0</v>
      </c>
      <c r="BH232" s="2">
        <f t="shared" si="127"/>
        <v>0</v>
      </c>
      <c r="BI232" s="2">
        <f t="shared" si="128"/>
        <v>0</v>
      </c>
      <c r="BJ232" s="2">
        <v>0</v>
      </c>
      <c r="BK232" s="2">
        <v>0</v>
      </c>
      <c r="BL232" s="2">
        <v>0</v>
      </c>
      <c r="BM232" s="2">
        <v>0</v>
      </c>
      <c r="BN232" s="2">
        <v>0</v>
      </c>
      <c r="BO232" s="2">
        <v>0</v>
      </c>
      <c r="BP232" s="2">
        <f t="shared" si="129"/>
        <v>0</v>
      </c>
      <c r="BQ232" s="2">
        <v>0</v>
      </c>
      <c r="BR232" s="2">
        <v>0</v>
      </c>
      <c r="BS232" s="2">
        <v>0</v>
      </c>
      <c r="BT232" s="2">
        <v>0</v>
      </c>
      <c r="BU232" s="2">
        <v>0</v>
      </c>
      <c r="BV232" s="2">
        <v>0</v>
      </c>
      <c r="BW232" s="2">
        <f t="shared" si="130"/>
        <v>0</v>
      </c>
      <c r="BX232" s="2">
        <f t="shared" si="131"/>
        <v>0</v>
      </c>
      <c r="BY232" s="2">
        <v>0</v>
      </c>
      <c r="BZ232" s="2">
        <v>0</v>
      </c>
      <c r="CA232" s="2">
        <v>0</v>
      </c>
      <c r="CB232" s="2">
        <v>0</v>
      </c>
      <c r="CC232" s="2">
        <f t="shared" si="132"/>
        <v>0</v>
      </c>
      <c r="CD232" s="2">
        <f t="shared" si="133"/>
        <v>0</v>
      </c>
      <c r="CE232" s="2">
        <v>0</v>
      </c>
      <c r="CF232" s="2">
        <v>0</v>
      </c>
      <c r="CG232" s="2">
        <f t="shared" si="134"/>
        <v>0</v>
      </c>
      <c r="CH232" s="2">
        <v>0</v>
      </c>
      <c r="CI232" s="2">
        <v>0</v>
      </c>
      <c r="CJ232" s="2">
        <v>0</v>
      </c>
      <c r="CK232" s="2">
        <v>0</v>
      </c>
    </row>
    <row r="233" spans="1:89" x14ac:dyDescent="0.2">
      <c r="A233" s="1">
        <v>183</v>
      </c>
      <c r="B233" s="1" t="s">
        <v>402</v>
      </c>
      <c r="C233" s="1" t="s">
        <v>399</v>
      </c>
      <c r="D233" s="1" t="s">
        <v>249</v>
      </c>
      <c r="E233" s="1" t="s">
        <v>297</v>
      </c>
      <c r="F233" s="1" t="s">
        <v>297</v>
      </c>
      <c r="G233" s="2">
        <f t="shared" si="102"/>
        <v>1.7857142857142856E-2</v>
      </c>
      <c r="H233" s="2">
        <f t="shared" si="103"/>
        <v>3.5714285714285712E-2</v>
      </c>
      <c r="I233" s="2">
        <f t="shared" si="104"/>
        <v>0</v>
      </c>
      <c r="J233" s="2">
        <f t="shared" si="105"/>
        <v>7.1428571428571425E-2</v>
      </c>
      <c r="K233" s="2">
        <f t="shared" si="106"/>
        <v>0.14285714285714285</v>
      </c>
      <c r="L233" s="2">
        <f t="shared" si="107"/>
        <v>0.14285714285714285</v>
      </c>
      <c r="M233" s="2">
        <v>1</v>
      </c>
      <c r="N233" s="2">
        <v>0</v>
      </c>
      <c r="O233" s="2">
        <f t="shared" si="108"/>
        <v>0</v>
      </c>
      <c r="P233" s="2">
        <v>0</v>
      </c>
      <c r="Q233" s="2">
        <v>0</v>
      </c>
      <c r="R233" s="2">
        <f t="shared" si="109"/>
        <v>0</v>
      </c>
      <c r="S233" s="2">
        <v>0</v>
      </c>
      <c r="T233" s="2">
        <v>0</v>
      </c>
      <c r="U233" s="2">
        <v>0</v>
      </c>
      <c r="V233" s="2">
        <v>0</v>
      </c>
      <c r="W233" s="2">
        <v>0</v>
      </c>
      <c r="X233" s="2">
        <f t="shared" si="110"/>
        <v>0</v>
      </c>
      <c r="Y233" s="2">
        <f t="shared" si="111"/>
        <v>0</v>
      </c>
      <c r="Z233" s="2">
        <f t="shared" si="112"/>
        <v>0</v>
      </c>
      <c r="AA233" s="2">
        <v>0</v>
      </c>
      <c r="AB233" s="2">
        <v>0</v>
      </c>
      <c r="AC233" s="2">
        <f t="shared" si="113"/>
        <v>0</v>
      </c>
      <c r="AD233" s="2">
        <v>0</v>
      </c>
      <c r="AE233" s="2">
        <v>0</v>
      </c>
      <c r="AF233" s="2">
        <f t="shared" si="114"/>
        <v>0</v>
      </c>
      <c r="AG233" s="2">
        <v>0</v>
      </c>
      <c r="AH233" s="2">
        <v>0</v>
      </c>
      <c r="AI233" s="2">
        <f t="shared" si="115"/>
        <v>0</v>
      </c>
      <c r="AJ233" s="2">
        <f t="shared" si="116"/>
        <v>0</v>
      </c>
      <c r="AK233" s="2">
        <f t="shared" si="117"/>
        <v>0</v>
      </c>
      <c r="AL233" s="2">
        <f t="shared" si="118"/>
        <v>0</v>
      </c>
      <c r="AM233" s="2">
        <v>0</v>
      </c>
      <c r="AN233" s="2">
        <v>0</v>
      </c>
      <c r="AO233" s="2">
        <v>0</v>
      </c>
      <c r="AP233" s="2">
        <f t="shared" si="119"/>
        <v>0</v>
      </c>
      <c r="AQ233" s="2">
        <f t="shared" si="120"/>
        <v>0</v>
      </c>
      <c r="AR233" s="2">
        <v>0</v>
      </c>
      <c r="AS233" s="2">
        <v>0</v>
      </c>
      <c r="AT233" s="2">
        <v>0</v>
      </c>
      <c r="AU233" s="2">
        <v>0</v>
      </c>
      <c r="AV233" s="2">
        <f t="shared" si="121"/>
        <v>0</v>
      </c>
      <c r="AW233" s="2">
        <f t="shared" si="122"/>
        <v>0</v>
      </c>
      <c r="AX233" s="2">
        <f t="shared" si="123"/>
        <v>0</v>
      </c>
      <c r="AY233" s="2">
        <v>0</v>
      </c>
      <c r="AZ233" s="2">
        <v>0</v>
      </c>
      <c r="BA233" s="2">
        <v>0</v>
      </c>
      <c r="BB233" s="2">
        <f t="shared" si="124"/>
        <v>0</v>
      </c>
      <c r="BC233" s="2">
        <f t="shared" si="125"/>
        <v>0</v>
      </c>
      <c r="BD233" s="2">
        <v>0</v>
      </c>
      <c r="BE233" s="2">
        <v>0</v>
      </c>
      <c r="BF233" s="2">
        <v>0</v>
      </c>
      <c r="BG233" s="2">
        <f t="shared" si="126"/>
        <v>0</v>
      </c>
      <c r="BH233" s="2">
        <f t="shared" si="127"/>
        <v>0</v>
      </c>
      <c r="BI233" s="2">
        <f t="shared" si="128"/>
        <v>0</v>
      </c>
      <c r="BJ233" s="2">
        <v>0</v>
      </c>
      <c r="BK233" s="2">
        <v>0</v>
      </c>
      <c r="BL233" s="2">
        <v>0</v>
      </c>
      <c r="BM233" s="2">
        <v>0</v>
      </c>
      <c r="BN233" s="2">
        <v>0</v>
      </c>
      <c r="BO233" s="2">
        <v>0</v>
      </c>
      <c r="BP233" s="2">
        <f t="shared" si="129"/>
        <v>0</v>
      </c>
      <c r="BQ233" s="2">
        <v>0</v>
      </c>
      <c r="BR233" s="2">
        <v>0</v>
      </c>
      <c r="BS233" s="2">
        <v>0</v>
      </c>
      <c r="BT233" s="2">
        <v>0</v>
      </c>
      <c r="BU233" s="2">
        <v>0</v>
      </c>
      <c r="BV233" s="2">
        <v>0</v>
      </c>
      <c r="BW233" s="2">
        <f t="shared" si="130"/>
        <v>0</v>
      </c>
      <c r="BX233" s="2">
        <f t="shared" si="131"/>
        <v>0</v>
      </c>
      <c r="BY233" s="2">
        <v>0</v>
      </c>
      <c r="BZ233" s="2">
        <v>0</v>
      </c>
      <c r="CA233" s="2">
        <v>0</v>
      </c>
      <c r="CB233" s="2">
        <v>0</v>
      </c>
      <c r="CC233" s="2">
        <f t="shared" si="132"/>
        <v>0</v>
      </c>
      <c r="CD233" s="2">
        <f t="shared" si="133"/>
        <v>0</v>
      </c>
      <c r="CE233" s="2">
        <v>0</v>
      </c>
      <c r="CF233" s="2">
        <v>0</v>
      </c>
      <c r="CG233" s="2">
        <f t="shared" si="134"/>
        <v>0</v>
      </c>
      <c r="CH233" s="2">
        <v>0</v>
      </c>
      <c r="CI233" s="2">
        <v>0</v>
      </c>
      <c r="CJ233" s="2">
        <v>0</v>
      </c>
      <c r="CK233" s="2">
        <v>0</v>
      </c>
    </row>
    <row r="234" spans="1:89" x14ac:dyDescent="0.2">
      <c r="A234" s="1">
        <v>201</v>
      </c>
      <c r="B234" s="1" t="s">
        <v>420</v>
      </c>
      <c r="C234" s="1" t="s">
        <v>416</v>
      </c>
      <c r="D234" s="1" t="s">
        <v>249</v>
      </c>
      <c r="E234" s="1" t="s">
        <v>297</v>
      </c>
      <c r="F234" s="1" t="s">
        <v>297</v>
      </c>
      <c r="G234" s="2">
        <f t="shared" si="102"/>
        <v>1.7857142857142856E-2</v>
      </c>
      <c r="H234" s="2">
        <f t="shared" si="103"/>
        <v>3.5714285714285712E-2</v>
      </c>
      <c r="I234" s="2">
        <f t="shared" si="104"/>
        <v>0</v>
      </c>
      <c r="J234" s="2">
        <f t="shared" si="105"/>
        <v>7.1428571428571425E-2</v>
      </c>
      <c r="K234" s="2">
        <f t="shared" si="106"/>
        <v>0.14285714285714285</v>
      </c>
      <c r="L234" s="2">
        <f t="shared" si="107"/>
        <v>0.14285714285714285</v>
      </c>
      <c r="M234" s="2">
        <v>1</v>
      </c>
      <c r="N234" s="2">
        <v>0</v>
      </c>
      <c r="O234" s="2">
        <f t="shared" si="108"/>
        <v>0</v>
      </c>
      <c r="P234" s="2">
        <v>0</v>
      </c>
      <c r="Q234" s="2">
        <v>0</v>
      </c>
      <c r="R234" s="2">
        <f t="shared" si="109"/>
        <v>0</v>
      </c>
      <c r="S234" s="2">
        <v>0</v>
      </c>
      <c r="T234" s="2">
        <v>0</v>
      </c>
      <c r="U234" s="2">
        <v>0</v>
      </c>
      <c r="V234" s="2">
        <v>0</v>
      </c>
      <c r="W234" s="2">
        <v>0</v>
      </c>
      <c r="X234" s="2">
        <f t="shared" si="110"/>
        <v>0</v>
      </c>
      <c r="Y234" s="2">
        <f t="shared" si="111"/>
        <v>0</v>
      </c>
      <c r="Z234" s="2">
        <f t="shared" si="112"/>
        <v>0</v>
      </c>
      <c r="AA234" s="2">
        <v>0</v>
      </c>
      <c r="AB234" s="2">
        <v>0</v>
      </c>
      <c r="AC234" s="2">
        <f t="shared" si="113"/>
        <v>0</v>
      </c>
      <c r="AD234" s="2">
        <v>0</v>
      </c>
      <c r="AE234" s="2">
        <v>0</v>
      </c>
      <c r="AF234" s="2">
        <f t="shared" si="114"/>
        <v>0</v>
      </c>
      <c r="AG234" s="2">
        <v>0</v>
      </c>
      <c r="AH234" s="2">
        <v>0</v>
      </c>
      <c r="AI234" s="2">
        <f t="shared" si="115"/>
        <v>0</v>
      </c>
      <c r="AJ234" s="2">
        <f t="shared" si="116"/>
        <v>0</v>
      </c>
      <c r="AK234" s="2">
        <f t="shared" si="117"/>
        <v>0</v>
      </c>
      <c r="AL234" s="2">
        <f t="shared" si="118"/>
        <v>0</v>
      </c>
      <c r="AM234" s="2">
        <v>0</v>
      </c>
      <c r="AN234" s="2">
        <v>0</v>
      </c>
      <c r="AO234" s="2">
        <v>0</v>
      </c>
      <c r="AP234" s="2">
        <f t="shared" si="119"/>
        <v>0</v>
      </c>
      <c r="AQ234" s="2">
        <f t="shared" si="120"/>
        <v>0</v>
      </c>
      <c r="AR234" s="2">
        <v>0</v>
      </c>
      <c r="AS234" s="2">
        <v>0</v>
      </c>
      <c r="AT234" s="2">
        <v>0</v>
      </c>
      <c r="AU234" s="2">
        <v>0</v>
      </c>
      <c r="AV234" s="2">
        <f t="shared" si="121"/>
        <v>0</v>
      </c>
      <c r="AW234" s="2">
        <f t="shared" si="122"/>
        <v>0</v>
      </c>
      <c r="AX234" s="2">
        <f t="shared" si="123"/>
        <v>0</v>
      </c>
      <c r="AY234" s="2">
        <v>0</v>
      </c>
      <c r="AZ234" s="2">
        <v>0</v>
      </c>
      <c r="BA234" s="2">
        <v>0</v>
      </c>
      <c r="BB234" s="2">
        <f t="shared" si="124"/>
        <v>0</v>
      </c>
      <c r="BC234" s="2">
        <f t="shared" si="125"/>
        <v>0</v>
      </c>
      <c r="BD234" s="2">
        <v>0</v>
      </c>
      <c r="BE234" s="2">
        <v>0</v>
      </c>
      <c r="BF234" s="2">
        <v>0</v>
      </c>
      <c r="BG234" s="2">
        <f t="shared" si="126"/>
        <v>0</v>
      </c>
      <c r="BH234" s="2">
        <f t="shared" si="127"/>
        <v>0</v>
      </c>
      <c r="BI234" s="2">
        <f t="shared" si="128"/>
        <v>0</v>
      </c>
      <c r="BJ234" s="2">
        <v>0</v>
      </c>
      <c r="BK234" s="2">
        <v>0</v>
      </c>
      <c r="BL234" s="2">
        <v>0</v>
      </c>
      <c r="BM234" s="2">
        <v>0</v>
      </c>
      <c r="BN234" s="2">
        <v>0</v>
      </c>
      <c r="BO234" s="2">
        <v>0</v>
      </c>
      <c r="BP234" s="2">
        <f t="shared" si="129"/>
        <v>0</v>
      </c>
      <c r="BQ234" s="2">
        <v>0</v>
      </c>
      <c r="BR234" s="2">
        <v>0</v>
      </c>
      <c r="BS234" s="2">
        <v>0</v>
      </c>
      <c r="BT234" s="2">
        <v>0</v>
      </c>
      <c r="BU234" s="2">
        <v>0</v>
      </c>
      <c r="BV234" s="2">
        <v>0</v>
      </c>
      <c r="BW234" s="2">
        <f t="shared" si="130"/>
        <v>0</v>
      </c>
      <c r="BX234" s="2">
        <f t="shared" si="131"/>
        <v>0</v>
      </c>
      <c r="BY234" s="2">
        <v>0</v>
      </c>
      <c r="BZ234" s="2">
        <v>0</v>
      </c>
      <c r="CA234" s="2">
        <v>0</v>
      </c>
      <c r="CB234" s="2">
        <v>0</v>
      </c>
      <c r="CC234" s="2">
        <f t="shared" si="132"/>
        <v>0</v>
      </c>
      <c r="CD234" s="2">
        <f t="shared" si="133"/>
        <v>0</v>
      </c>
      <c r="CE234" s="2">
        <v>0</v>
      </c>
      <c r="CF234" s="2">
        <v>0</v>
      </c>
      <c r="CG234" s="2">
        <f t="shared" si="134"/>
        <v>0</v>
      </c>
      <c r="CH234" s="2">
        <v>0</v>
      </c>
      <c r="CI234" s="2">
        <v>0</v>
      </c>
      <c r="CJ234" s="2">
        <v>0</v>
      </c>
      <c r="CK234" s="2">
        <v>0</v>
      </c>
    </row>
    <row r="235" spans="1:89" x14ac:dyDescent="0.2">
      <c r="A235" s="1">
        <v>180</v>
      </c>
      <c r="B235" s="1" t="s">
        <v>398</v>
      </c>
      <c r="C235" s="1" t="s">
        <v>399</v>
      </c>
      <c r="D235" s="1" t="s">
        <v>189</v>
      </c>
      <c r="E235" s="1" t="s">
        <v>297</v>
      </c>
      <c r="F235" s="1" t="s">
        <v>297</v>
      </c>
      <c r="G235" s="2">
        <f t="shared" si="102"/>
        <v>0</v>
      </c>
      <c r="H235" s="2">
        <f t="shared" si="103"/>
        <v>0</v>
      </c>
      <c r="I235" s="2">
        <f t="shared" si="104"/>
        <v>0</v>
      </c>
      <c r="J235" s="2">
        <f t="shared" si="105"/>
        <v>0</v>
      </c>
      <c r="K235" s="2">
        <f t="shared" si="106"/>
        <v>0</v>
      </c>
      <c r="L235" s="2">
        <f t="shared" si="107"/>
        <v>0</v>
      </c>
      <c r="M235" s="2">
        <v>0</v>
      </c>
      <c r="N235" s="2">
        <v>0</v>
      </c>
      <c r="O235" s="2">
        <f t="shared" si="108"/>
        <v>0</v>
      </c>
      <c r="P235" s="2">
        <v>0</v>
      </c>
      <c r="Q235" s="2">
        <v>0</v>
      </c>
      <c r="R235" s="2">
        <f t="shared" si="109"/>
        <v>0</v>
      </c>
      <c r="S235" s="2">
        <v>0</v>
      </c>
      <c r="T235" s="2">
        <v>0</v>
      </c>
      <c r="U235" s="2">
        <v>0</v>
      </c>
      <c r="V235" s="2">
        <v>0</v>
      </c>
      <c r="W235" s="2">
        <v>0</v>
      </c>
      <c r="X235" s="2">
        <f t="shared" si="110"/>
        <v>0</v>
      </c>
      <c r="Y235" s="2">
        <f t="shared" si="111"/>
        <v>0</v>
      </c>
      <c r="Z235" s="2">
        <f t="shared" si="112"/>
        <v>0</v>
      </c>
      <c r="AA235" s="2">
        <v>0</v>
      </c>
      <c r="AB235" s="2">
        <v>0</v>
      </c>
      <c r="AC235" s="2">
        <f t="shared" si="113"/>
        <v>0</v>
      </c>
      <c r="AD235" s="2">
        <v>0</v>
      </c>
      <c r="AE235" s="2">
        <v>0</v>
      </c>
      <c r="AF235" s="2">
        <f t="shared" si="114"/>
        <v>0</v>
      </c>
      <c r="AG235" s="2">
        <v>0</v>
      </c>
      <c r="AH235" s="2">
        <v>0</v>
      </c>
      <c r="AI235" s="2">
        <f t="shared" si="115"/>
        <v>0</v>
      </c>
      <c r="AJ235" s="2">
        <f t="shared" si="116"/>
        <v>0</v>
      </c>
      <c r="AK235" s="2">
        <f t="shared" si="117"/>
        <v>0</v>
      </c>
      <c r="AL235" s="2">
        <f t="shared" si="118"/>
        <v>0</v>
      </c>
      <c r="AM235" s="2">
        <v>0</v>
      </c>
      <c r="AN235" s="2">
        <v>0</v>
      </c>
      <c r="AO235" s="2">
        <v>0</v>
      </c>
      <c r="AP235" s="2">
        <f t="shared" si="119"/>
        <v>0</v>
      </c>
      <c r="AQ235" s="2">
        <f t="shared" si="120"/>
        <v>0</v>
      </c>
      <c r="AR235" s="2">
        <v>0</v>
      </c>
      <c r="AS235" s="2">
        <v>0</v>
      </c>
      <c r="AT235" s="2">
        <v>0</v>
      </c>
      <c r="AU235" s="2">
        <v>0</v>
      </c>
      <c r="AV235" s="2">
        <f t="shared" si="121"/>
        <v>0</v>
      </c>
      <c r="AW235" s="2">
        <f t="shared" si="122"/>
        <v>0</v>
      </c>
      <c r="AX235" s="2">
        <f t="shared" si="123"/>
        <v>0</v>
      </c>
      <c r="AY235" s="2">
        <v>0</v>
      </c>
      <c r="AZ235" s="2">
        <v>0</v>
      </c>
      <c r="BA235" s="2">
        <v>0</v>
      </c>
      <c r="BB235" s="2">
        <f t="shared" si="124"/>
        <v>0</v>
      </c>
      <c r="BC235" s="2">
        <f t="shared" si="125"/>
        <v>0</v>
      </c>
      <c r="BD235" s="2">
        <v>0</v>
      </c>
      <c r="BE235" s="2">
        <v>0</v>
      </c>
      <c r="BF235" s="2">
        <v>0</v>
      </c>
      <c r="BG235" s="2">
        <f t="shared" si="126"/>
        <v>0</v>
      </c>
      <c r="BH235" s="2">
        <f t="shared" si="127"/>
        <v>0</v>
      </c>
      <c r="BI235" s="2">
        <f t="shared" si="128"/>
        <v>0</v>
      </c>
      <c r="BJ235" s="2">
        <v>0</v>
      </c>
      <c r="BK235" s="2">
        <v>0</v>
      </c>
      <c r="BL235" s="2">
        <v>0</v>
      </c>
      <c r="BM235" s="2">
        <v>0</v>
      </c>
      <c r="BN235" s="2">
        <v>0</v>
      </c>
      <c r="BO235" s="2">
        <v>0</v>
      </c>
      <c r="BP235" s="2">
        <f t="shared" si="129"/>
        <v>0</v>
      </c>
      <c r="BQ235" s="2">
        <v>0</v>
      </c>
      <c r="BR235" s="2">
        <v>0</v>
      </c>
      <c r="BS235" s="2">
        <v>0</v>
      </c>
      <c r="BT235" s="2">
        <v>0</v>
      </c>
      <c r="BU235" s="2">
        <v>0</v>
      </c>
      <c r="BV235" s="2">
        <v>0</v>
      </c>
      <c r="BW235" s="2">
        <f t="shared" si="130"/>
        <v>0</v>
      </c>
      <c r="BX235" s="2">
        <f t="shared" si="131"/>
        <v>0</v>
      </c>
      <c r="BY235" s="2">
        <v>0</v>
      </c>
      <c r="BZ235" s="2">
        <v>0</v>
      </c>
      <c r="CA235" s="2">
        <v>0</v>
      </c>
      <c r="CB235" s="2">
        <v>0</v>
      </c>
      <c r="CC235" s="2">
        <f t="shared" si="132"/>
        <v>0</v>
      </c>
      <c r="CD235" s="2">
        <f t="shared" si="133"/>
        <v>0</v>
      </c>
      <c r="CE235" s="2">
        <v>0</v>
      </c>
      <c r="CF235" s="2">
        <v>0</v>
      </c>
      <c r="CG235" s="2">
        <f t="shared" si="134"/>
        <v>0</v>
      </c>
      <c r="CH235" s="2">
        <v>0</v>
      </c>
      <c r="CI235" s="2">
        <v>0</v>
      </c>
      <c r="CJ235" s="2">
        <v>0</v>
      </c>
      <c r="CK235" s="2">
        <v>0</v>
      </c>
    </row>
    <row r="236" spans="1:89" x14ac:dyDescent="0.2">
      <c r="A236" s="1">
        <v>182</v>
      </c>
      <c r="B236" s="1" t="s">
        <v>401</v>
      </c>
      <c r="C236" s="1" t="s">
        <v>399</v>
      </c>
      <c r="D236" s="1" t="s">
        <v>221</v>
      </c>
      <c r="E236" s="1" t="s">
        <v>297</v>
      </c>
      <c r="F236" s="1" t="s">
        <v>297</v>
      </c>
      <c r="G236" s="2">
        <f t="shared" si="102"/>
        <v>0</v>
      </c>
      <c r="H236" s="2">
        <f t="shared" si="103"/>
        <v>0</v>
      </c>
      <c r="I236" s="2">
        <f t="shared" si="104"/>
        <v>0</v>
      </c>
      <c r="J236" s="2">
        <f t="shared" si="105"/>
        <v>0</v>
      </c>
      <c r="K236" s="2">
        <f t="shared" si="106"/>
        <v>0</v>
      </c>
      <c r="L236" s="2">
        <f t="shared" si="107"/>
        <v>0</v>
      </c>
      <c r="M236" s="2">
        <v>0</v>
      </c>
      <c r="N236" s="2">
        <v>0</v>
      </c>
      <c r="O236" s="2">
        <f t="shared" si="108"/>
        <v>0</v>
      </c>
      <c r="P236" s="2">
        <v>0</v>
      </c>
      <c r="Q236" s="2">
        <v>0</v>
      </c>
      <c r="R236" s="2">
        <f t="shared" si="109"/>
        <v>0</v>
      </c>
      <c r="S236" s="2">
        <v>0</v>
      </c>
      <c r="T236" s="2">
        <v>0</v>
      </c>
      <c r="U236" s="2">
        <v>0</v>
      </c>
      <c r="V236" s="2">
        <v>0</v>
      </c>
      <c r="W236" s="2">
        <v>0</v>
      </c>
      <c r="X236" s="2">
        <f t="shared" si="110"/>
        <v>0</v>
      </c>
      <c r="Y236" s="2">
        <f t="shared" si="111"/>
        <v>0</v>
      </c>
      <c r="Z236" s="2">
        <f t="shared" si="112"/>
        <v>0</v>
      </c>
      <c r="AA236" s="2">
        <v>0</v>
      </c>
      <c r="AB236" s="2">
        <v>0</v>
      </c>
      <c r="AC236" s="2">
        <f t="shared" si="113"/>
        <v>0</v>
      </c>
      <c r="AD236" s="2">
        <v>0</v>
      </c>
      <c r="AE236" s="2">
        <v>0</v>
      </c>
      <c r="AF236" s="2">
        <f t="shared" si="114"/>
        <v>0</v>
      </c>
      <c r="AG236" s="2">
        <v>0</v>
      </c>
      <c r="AH236" s="2">
        <v>0</v>
      </c>
      <c r="AI236" s="2">
        <f t="shared" si="115"/>
        <v>0</v>
      </c>
      <c r="AJ236" s="2">
        <f t="shared" si="116"/>
        <v>0</v>
      </c>
      <c r="AK236" s="2">
        <f t="shared" si="117"/>
        <v>0</v>
      </c>
      <c r="AL236" s="2">
        <f t="shared" si="118"/>
        <v>0</v>
      </c>
      <c r="AM236" s="2">
        <v>0</v>
      </c>
      <c r="AN236" s="2">
        <v>0</v>
      </c>
      <c r="AO236" s="2">
        <v>0</v>
      </c>
      <c r="AP236" s="2">
        <f t="shared" si="119"/>
        <v>0</v>
      </c>
      <c r="AQ236" s="2">
        <f t="shared" si="120"/>
        <v>0</v>
      </c>
      <c r="AR236" s="2">
        <v>0</v>
      </c>
      <c r="AS236" s="2">
        <v>0</v>
      </c>
      <c r="AT236" s="2">
        <v>0</v>
      </c>
      <c r="AU236" s="2">
        <v>0</v>
      </c>
      <c r="AV236" s="2">
        <f t="shared" si="121"/>
        <v>0</v>
      </c>
      <c r="AW236" s="2">
        <f t="shared" si="122"/>
        <v>0</v>
      </c>
      <c r="AX236" s="2">
        <f t="shared" si="123"/>
        <v>0</v>
      </c>
      <c r="AY236" s="2">
        <v>0</v>
      </c>
      <c r="AZ236" s="2">
        <v>0</v>
      </c>
      <c r="BA236" s="2">
        <v>0</v>
      </c>
      <c r="BB236" s="2">
        <f t="shared" si="124"/>
        <v>0</v>
      </c>
      <c r="BC236" s="2">
        <f t="shared" si="125"/>
        <v>0</v>
      </c>
      <c r="BD236" s="2">
        <v>0</v>
      </c>
      <c r="BE236" s="2">
        <v>0</v>
      </c>
      <c r="BF236" s="2">
        <v>0</v>
      </c>
      <c r="BG236" s="2">
        <f t="shared" si="126"/>
        <v>0</v>
      </c>
      <c r="BH236" s="2">
        <f t="shared" si="127"/>
        <v>0</v>
      </c>
      <c r="BI236" s="2">
        <f t="shared" si="128"/>
        <v>0</v>
      </c>
      <c r="BJ236" s="2">
        <v>0</v>
      </c>
      <c r="BK236" s="2">
        <v>0</v>
      </c>
      <c r="BL236" s="2">
        <v>0</v>
      </c>
      <c r="BM236" s="2">
        <v>0</v>
      </c>
      <c r="BN236" s="2">
        <v>0</v>
      </c>
      <c r="BO236" s="2">
        <v>0</v>
      </c>
      <c r="BP236" s="2">
        <f t="shared" si="129"/>
        <v>0</v>
      </c>
      <c r="BQ236" s="2">
        <v>0</v>
      </c>
      <c r="BR236" s="2">
        <v>0</v>
      </c>
      <c r="BS236" s="2">
        <v>0</v>
      </c>
      <c r="BT236" s="2">
        <v>0</v>
      </c>
      <c r="BU236" s="2">
        <v>0</v>
      </c>
      <c r="BV236" s="2">
        <v>0</v>
      </c>
      <c r="BW236" s="2">
        <f t="shared" si="130"/>
        <v>0</v>
      </c>
      <c r="BX236" s="2">
        <f t="shared" si="131"/>
        <v>0</v>
      </c>
      <c r="BY236" s="2">
        <v>0</v>
      </c>
      <c r="BZ236" s="2">
        <v>0</v>
      </c>
      <c r="CA236" s="2">
        <v>0</v>
      </c>
      <c r="CB236" s="2">
        <v>0</v>
      </c>
      <c r="CC236" s="2">
        <f t="shared" si="132"/>
        <v>0</v>
      </c>
      <c r="CD236" s="2">
        <f t="shared" si="133"/>
        <v>0</v>
      </c>
      <c r="CE236" s="2">
        <v>0</v>
      </c>
      <c r="CF236" s="2">
        <v>0</v>
      </c>
      <c r="CG236" s="2">
        <f t="shared" si="134"/>
        <v>0</v>
      </c>
      <c r="CH236" s="2">
        <v>0</v>
      </c>
      <c r="CI236" s="2">
        <v>0</v>
      </c>
      <c r="CJ236" s="2">
        <v>0</v>
      </c>
      <c r="CK236" s="2">
        <v>0</v>
      </c>
    </row>
    <row r="238" spans="1:89" x14ac:dyDescent="0.2">
      <c r="J238" s="2"/>
    </row>
    <row r="241" spans="3:3" x14ac:dyDescent="0.2">
      <c r="C241" s="1" t="s">
        <v>453</v>
      </c>
    </row>
  </sheetData>
  <sheetProtection formatCells="0" formatColumns="0" formatRows="0" sort="0" autoFilter="0"/>
  <protectedRanges>
    <protectedRange sqref="A3:XFD3" name="MJA"/>
  </protectedRanges>
  <autoFilter ref="A3:CK236" xr:uid="{00000000-0001-0000-0A00-000000000000}">
    <sortState xmlns:xlrd2="http://schemas.microsoft.com/office/spreadsheetml/2017/richdata2" ref="A4:CK236">
      <sortCondition descending="1" ref="G3:G236"/>
    </sortState>
  </autoFilter>
  <pageMargins left="0.75" right="0.75" top="1" bottom="1" header="0.5" footer="0.5"/>
  <pageSetup orientation="portrait" horizontalDpi="30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1"/>
  <sheetViews>
    <sheetView showGridLines="0" zoomScale="90" zoomScaleNormal="90" workbookViewId="0">
      <selection activeCell="G8" sqref="G8"/>
    </sheetView>
  </sheetViews>
  <sheetFormatPr baseColWidth="10" defaultColWidth="11.42578125" defaultRowHeight="12.75" x14ac:dyDescent="0.2"/>
  <cols>
    <col min="1" max="1" width="46.28515625" style="1" customWidth="1"/>
    <col min="2" max="9" width="15.7109375" style="1" customWidth="1"/>
    <col min="10" max="16384" width="11.42578125" style="1"/>
  </cols>
  <sheetData>
    <row r="1" spans="1:9" ht="26.25" thickBot="1" x14ac:dyDescent="0.25">
      <c r="A1" s="25" t="s">
        <v>454</v>
      </c>
      <c r="B1" s="21" t="s">
        <v>455</v>
      </c>
      <c r="C1" s="39" t="s">
        <v>456</v>
      </c>
      <c r="D1" s="21" t="s">
        <v>457</v>
      </c>
      <c r="E1" s="21" t="s">
        <v>458</v>
      </c>
      <c r="F1" s="40" t="s">
        <v>459</v>
      </c>
      <c r="G1" s="40" t="s">
        <v>460</v>
      </c>
      <c r="H1" s="40" t="s">
        <v>461</v>
      </c>
      <c r="I1" s="40" t="s">
        <v>462</v>
      </c>
    </row>
    <row r="2" spans="1:9" x14ac:dyDescent="0.2">
      <c r="A2" s="41" t="s">
        <v>463</v>
      </c>
      <c r="B2" s="42">
        <f>AVERAGEIF('1. MJA_BaseDatos'!$C:$C,"Tribunales Superiores de Justicia",'1. MJA_BaseDatos'!G:G)</f>
        <v>0.51522972470238082</v>
      </c>
      <c r="C2" s="43">
        <f t="shared" ref="C2:C14" si="0">RANK(B2,$B$2:$B$14)</f>
        <v>1</v>
      </c>
      <c r="D2" s="42">
        <f>AVERAGEIF('1. MJA_BaseDatos'!$C:$C,"Tribunales Superiores de Justicia",'1. MJA_BaseDatos'!H:H)</f>
        <v>0.45656622023809523</v>
      </c>
      <c r="E2" s="42">
        <f>AVERAGEIF('1. MJA_BaseDatos'!$C:$C,"Tribunales Superiores de Justicia",'1. MJA_BaseDatos'!I:I)</f>
        <v>0.57389322916666674</v>
      </c>
      <c r="F2" s="42">
        <f>AVERAGEIF('1. MJA_BaseDatos'!$C:$C,"Tribunales Superiores de Justicia",'1. MJA_BaseDatos'!J:J)</f>
        <v>0.63969494047619058</v>
      </c>
      <c r="G2" s="42">
        <f>AVERAGEIF('1. MJA_BaseDatos'!$C:$C,"Tribunales Superiores de Justicia",'1. MJA_BaseDatos'!AI:AI)</f>
        <v>0.4765625</v>
      </c>
      <c r="H2" s="42">
        <f>AVERAGEIF('1. MJA_BaseDatos'!$C:$C,"Tribunales Superiores de Justicia",'1. MJA_BaseDatos'!AV:AV)</f>
        <v>0.44270833333333326</v>
      </c>
      <c r="I2" s="44">
        <f>AVERAGEIF('1. MJA_BaseDatos'!$C:$C,"Tribunales Superiores de Justicia",'1. MJA_BaseDatos'!BG:BG)</f>
        <v>0.501953125</v>
      </c>
    </row>
    <row r="3" spans="1:9" x14ac:dyDescent="0.2">
      <c r="A3" s="45" t="s">
        <v>464</v>
      </c>
      <c r="B3" s="2">
        <f>AVERAGEIF('1. MJA_BaseDatos'!$C:$C,"Comisiones de DH",'1. MJA_BaseDatos'!G:G)</f>
        <v>0.51043921356421351</v>
      </c>
      <c r="C3" s="46">
        <f t="shared" si="0"/>
        <v>2</v>
      </c>
      <c r="D3" s="2">
        <f>AVERAGEIF('1. MJA_BaseDatos'!$C:$C,"Comisiones de DH",'1. MJA_BaseDatos'!H:H)</f>
        <v>0.34884559884559874</v>
      </c>
      <c r="E3" s="2">
        <f>AVERAGEIF('1. MJA_BaseDatos'!$C:$C,"Comisiones de DH",'1. MJA_BaseDatos'!I:I)</f>
        <v>0.6720328282828284</v>
      </c>
      <c r="F3" s="2">
        <f>AVERAGEIF('1. MJA_BaseDatos'!$C:$C,"Comisiones de DH",'1. MJA_BaseDatos'!J:J)</f>
        <v>0.67243867243867239</v>
      </c>
      <c r="G3" s="2">
        <f>AVERAGEIF('1. MJA_BaseDatos'!$C:$C,"Comisiones de DH",'1. MJA_BaseDatos'!AI:AI)</f>
        <v>0.32954545454545453</v>
      </c>
      <c r="H3" s="2">
        <f>AVERAGEIF('1. MJA_BaseDatos'!$C:$C,"Comisiones de DH",'1. MJA_BaseDatos'!AV:AV)</f>
        <v>0.49494949494949514</v>
      </c>
      <c r="I3" s="47">
        <f>AVERAGEIF('1. MJA_BaseDatos'!$C:$C,"Comisiones de DH",'1. MJA_BaseDatos'!BG:BG)</f>
        <v>0.54482323232323249</v>
      </c>
    </row>
    <row r="4" spans="1:9" x14ac:dyDescent="0.2">
      <c r="A4" s="45" t="s">
        <v>465</v>
      </c>
      <c r="B4" s="2">
        <f>AVERAGEIF('1. MJA_BaseDatos'!$C:$C,"Centros de Justicia para Mujeres",'1. MJA_BaseDatos'!G:G)</f>
        <v>0.50688244047619047</v>
      </c>
      <c r="C4" s="46">
        <f t="shared" si="0"/>
        <v>3</v>
      </c>
      <c r="D4" s="2">
        <f>AVERAGEIF('1. MJA_BaseDatos'!$C:$C,"Centros de Justicia para Mujeres",'1. MJA_BaseDatos'!H:H)</f>
        <v>0.44345238095238093</v>
      </c>
      <c r="E4" s="2">
        <f>AVERAGEIF('1. MJA_BaseDatos'!$C:$C,"Centros de Justicia para Mujeres",'1. MJA_BaseDatos'!I:I)</f>
        <v>0.5703125</v>
      </c>
      <c r="F4" s="2">
        <f>AVERAGEIF('1. MJA_BaseDatos'!$C:$C,"Centros de Justicia para Mujeres",'1. MJA_BaseDatos'!J:J)</f>
        <v>0.63690476190476186</v>
      </c>
      <c r="G4" s="2">
        <f>AVERAGEIF('1. MJA_BaseDatos'!$C:$C,"Centros de Justicia para Mujeres",'1. MJA_BaseDatos'!AI:AI)</f>
        <v>0.4375</v>
      </c>
      <c r="H4" s="2">
        <f>AVERAGEIF('1. MJA_BaseDatos'!$C:$C,"Centros de Justicia para Mujeres",'1. MJA_BaseDatos'!AV:AV)</f>
        <v>0.41666666666666663</v>
      </c>
      <c r="I4" s="47">
        <f>AVERAGEIF('1. MJA_BaseDatos'!$C:$C,"Centros de Justicia para Mujeres",'1. MJA_BaseDatos'!BG:BG)</f>
        <v>0.53645833333333326</v>
      </c>
    </row>
    <row r="5" spans="1:9" x14ac:dyDescent="0.2">
      <c r="A5" s="45" t="s">
        <v>466</v>
      </c>
      <c r="B5" s="2">
        <f>AVERAGEIF('1. MJA_BaseDatos'!$C:$C,"Consejos de la Judicatura",'1. MJA_BaseDatos'!G:G)</f>
        <v>0.49248511904761905</v>
      </c>
      <c r="C5" s="46">
        <f t="shared" si="0"/>
        <v>4</v>
      </c>
      <c r="D5" s="2">
        <f>AVERAGEIF('1. MJA_BaseDatos'!$C:$C,"Consejos de la Judicatura",'1. MJA_BaseDatos'!H:H)</f>
        <v>0.45892857142857135</v>
      </c>
      <c r="E5" s="2">
        <f>AVERAGEIF('1. MJA_BaseDatos'!$C:$C,"Consejos de la Judicatura",'1. MJA_BaseDatos'!I:I)</f>
        <v>0.52604166666666674</v>
      </c>
      <c r="F5" s="2">
        <f>AVERAGEIF('1. MJA_BaseDatos'!$C:$C,"Consejos de la Judicatura",'1. MJA_BaseDatos'!J:J)</f>
        <v>0.57619047619047625</v>
      </c>
      <c r="G5" s="2">
        <f>AVERAGEIF('1. MJA_BaseDatos'!$C:$C,"Consejos de la Judicatura",'1. MJA_BaseDatos'!AI:AI)</f>
        <v>0.47499999999999998</v>
      </c>
      <c r="H5" s="2">
        <f>AVERAGEIF('1. MJA_BaseDatos'!$C:$C,"Consejos de la Judicatura",'1. MJA_BaseDatos'!AV:AV)</f>
        <v>0.3</v>
      </c>
      <c r="I5" s="47">
        <f>AVERAGEIF('1. MJA_BaseDatos'!$C:$C,"Consejos de la Judicatura",'1. MJA_BaseDatos'!BG:BG)</f>
        <v>0.61874999999999991</v>
      </c>
    </row>
    <row r="6" spans="1:9" x14ac:dyDescent="0.2">
      <c r="A6" s="45" t="s">
        <v>467</v>
      </c>
      <c r="B6" s="2">
        <f>AVERAGEIF('1. MJA_BaseDatos'!$C:$C,"Fiscalías y Procuradurías",'1. MJA_BaseDatos'!G:G)</f>
        <v>0.4873744419642857</v>
      </c>
      <c r="C6" s="46">
        <f t="shared" si="0"/>
        <v>5</v>
      </c>
      <c r="D6" s="2">
        <f>AVERAGEIF('1. MJA_BaseDatos'!$C:$C,"Fiscalías y Procuradurías",'1. MJA_BaseDatos'!H:H)</f>
        <v>0.40997023809523797</v>
      </c>
      <c r="E6" s="2">
        <f>AVERAGEIF('1. MJA_BaseDatos'!$C:$C,"Fiscalías y Procuradurías",'1. MJA_BaseDatos'!I:I)</f>
        <v>0.56477864583333348</v>
      </c>
      <c r="F6" s="2">
        <f>AVERAGEIF('1. MJA_BaseDatos'!$C:$C,"Fiscalías y Procuradurías",'1. MJA_BaseDatos'!J:J)</f>
        <v>0.68061755952380953</v>
      </c>
      <c r="G6" s="2">
        <f>AVERAGEIF('1. MJA_BaseDatos'!$C:$C,"Fiscalías y Procuradurías",'1. MJA_BaseDatos'!AI:AI)</f>
        <v>0.625</v>
      </c>
      <c r="H6" s="2">
        <f>AVERAGEIF('1. MJA_BaseDatos'!$C:$C,"Fiscalías y Procuradurías",'1. MJA_BaseDatos'!AV:AV)</f>
        <v>0.2239583333333334</v>
      </c>
      <c r="I6" s="47">
        <f>AVERAGEIF('1. MJA_BaseDatos'!$C:$C,"Fiscalías y Procuradurías",'1. MJA_BaseDatos'!BG:BG)</f>
        <v>0.41992187500000006</v>
      </c>
    </row>
    <row r="7" spans="1:9" x14ac:dyDescent="0.2">
      <c r="A7" s="45" t="s">
        <v>468</v>
      </c>
      <c r="B7" s="2">
        <f>AVERAGEIF('1. MJA_BaseDatos'!$C:$C,"Tribunales Electorales",'1. MJA_BaseDatos'!G:G)</f>
        <v>0.44784902597402604</v>
      </c>
      <c r="C7" s="46">
        <f t="shared" si="0"/>
        <v>6</v>
      </c>
      <c r="D7" s="2">
        <f>AVERAGEIF('1. MJA_BaseDatos'!$C:$C,"Tribunales Electorales",'1. MJA_BaseDatos'!H:H)</f>
        <v>0.3802308802308802</v>
      </c>
      <c r="E7" s="2">
        <f>AVERAGEIF('1. MJA_BaseDatos'!$C:$C,"Tribunales Electorales",'1. MJA_BaseDatos'!I:I)</f>
        <v>0.51546717171717182</v>
      </c>
      <c r="F7" s="2">
        <f>AVERAGEIF('1. MJA_BaseDatos'!$C:$C,"Tribunales Electorales",'1. MJA_BaseDatos'!J:J)</f>
        <v>0.66955266955266934</v>
      </c>
      <c r="G7" s="2">
        <f>AVERAGEIF('1. MJA_BaseDatos'!$C:$C,"Tribunales Electorales",'1. MJA_BaseDatos'!AI:AI)</f>
        <v>0.44318181818181818</v>
      </c>
      <c r="H7" s="2">
        <f>AVERAGEIF('1. MJA_BaseDatos'!$C:$C,"Tribunales Electorales",'1. MJA_BaseDatos'!AV:AV)</f>
        <v>0.17171717171717171</v>
      </c>
      <c r="I7" s="47">
        <f>AVERAGEIF('1. MJA_BaseDatos'!$C:$C,"Tribunales Electorales",'1. MJA_BaseDatos'!BG:BG)</f>
        <v>0.50694444444444431</v>
      </c>
    </row>
    <row r="8" spans="1:9" x14ac:dyDescent="0.2">
      <c r="A8" s="45" t="s">
        <v>469</v>
      </c>
      <c r="B8" s="2">
        <f>AVERAGEIF('1. MJA_BaseDatos'!$C:$C,"Procuradurías Especializadas",'1. MJA_BaseDatos'!G:G)</f>
        <v>0.37551510989010983</v>
      </c>
      <c r="C8" s="46">
        <f t="shared" si="0"/>
        <v>7</v>
      </c>
      <c r="D8" s="2">
        <f>AVERAGEIF('1. MJA_BaseDatos'!$C:$C,"Procuradurías Especializadas",'1. MJA_BaseDatos'!H:H)</f>
        <v>0.30311355311355315</v>
      </c>
      <c r="E8" s="2">
        <f>AVERAGEIF('1. MJA_BaseDatos'!$C:$C,"Procuradurías Especializadas",'1. MJA_BaseDatos'!I:I)</f>
        <v>0.44791666666666669</v>
      </c>
      <c r="F8" s="2">
        <f>AVERAGEIF('1. MJA_BaseDatos'!$C:$C,"Procuradurías Especializadas",'1. MJA_BaseDatos'!J:J)</f>
        <v>0.6575091575091575</v>
      </c>
      <c r="G8" s="2">
        <f>AVERAGEIF('1. MJA_BaseDatos'!$C:$C,"Procuradurías Especializadas",'1. MJA_BaseDatos'!AI:AI)</f>
        <v>0.18269230769230768</v>
      </c>
      <c r="H8" s="2">
        <f>AVERAGEIF('1. MJA_BaseDatos'!$C:$C,"Procuradurías Especializadas",'1. MJA_BaseDatos'!AV:AV)</f>
        <v>0.25641025641025633</v>
      </c>
      <c r="I8" s="47">
        <f>AVERAGEIF('1. MJA_BaseDatos'!$C:$C,"Procuradurías Especializadas",'1. MJA_BaseDatos'!BG:BG)</f>
        <v>0.40544871794871801</v>
      </c>
    </row>
    <row r="9" spans="1:9" x14ac:dyDescent="0.2">
      <c r="A9" s="45" t="s">
        <v>470</v>
      </c>
      <c r="B9" s="2">
        <f>AVERAGEIF('1. MJA_BaseDatos'!$C:$C,"Tribunales de Justicia Administrativa",'1. MJA_BaseDatos'!G:G)</f>
        <v>0.37185579877112124</v>
      </c>
      <c r="C9" s="46">
        <f t="shared" si="0"/>
        <v>8</v>
      </c>
      <c r="D9" s="2">
        <f>AVERAGEIF('1. MJA_BaseDatos'!$C:$C,"Tribunales de Justicia Administrativa",'1. MJA_BaseDatos'!H:H)</f>
        <v>0.30856374807987708</v>
      </c>
      <c r="E9" s="2">
        <f>AVERAGEIF('1. MJA_BaseDatos'!$C:$C,"Tribunales de Justicia Administrativa",'1. MJA_BaseDatos'!I:I)</f>
        <v>0.43514784946236557</v>
      </c>
      <c r="F9" s="2">
        <f>AVERAGEIF('1. MJA_BaseDatos'!$C:$C,"Tribunales de Justicia Administrativa",'1. MJA_BaseDatos'!J:J)</f>
        <v>0.52976190476190466</v>
      </c>
      <c r="G9" s="2">
        <f>AVERAGEIF('1. MJA_BaseDatos'!$C:$C,"Tribunales de Justicia Administrativa",'1. MJA_BaseDatos'!AI:AI)</f>
        <v>0.32661290322580644</v>
      </c>
      <c r="H9" s="2">
        <f>AVERAGEIF('1. MJA_BaseDatos'!$C:$C,"Tribunales de Justicia Administrativa",'1. MJA_BaseDatos'!AV:AV)</f>
        <v>0.17204301075268816</v>
      </c>
      <c r="I9" s="47">
        <f>AVERAGEIF('1. MJA_BaseDatos'!$C:$C,"Tribunales de Justicia Administrativa",'1. MJA_BaseDatos'!BG:BG)</f>
        <v>0.45900537634408584</v>
      </c>
    </row>
    <row r="10" spans="1:9" x14ac:dyDescent="0.2">
      <c r="A10" s="45" t="s">
        <v>471</v>
      </c>
      <c r="B10" s="2">
        <f>AVERAGEIF('1. MJA_BaseDatos'!$C:$C,"Instancias Coordinadoras del Sistema Penitenciario",'1. MJA_BaseDatos'!G:G)</f>
        <v>0.33705357142857145</v>
      </c>
      <c r="C10" s="46">
        <f t="shared" si="0"/>
        <v>9</v>
      </c>
      <c r="D10" s="2">
        <f>AVERAGEIF('1. MJA_BaseDatos'!$C:$C,"Instancias Coordinadoras del Sistema Penitenciario",'1. MJA_BaseDatos'!H:H)</f>
        <v>0.20952380952380953</v>
      </c>
      <c r="E10" s="2">
        <f>AVERAGEIF('1. MJA_BaseDatos'!$C:$C,"Instancias Coordinadoras del Sistema Penitenciario",'1. MJA_BaseDatos'!I:I)</f>
        <v>0.46458333333333329</v>
      </c>
      <c r="F10" s="2">
        <f>AVERAGEIF('1. MJA_BaseDatos'!$C:$C,"Instancias Coordinadoras del Sistema Penitenciario",'1. MJA_BaseDatos'!J:J)</f>
        <v>0.55238095238095242</v>
      </c>
      <c r="G10" s="2">
        <f>AVERAGEIF('1. MJA_BaseDatos'!$C:$C,"Instancias Coordinadoras del Sistema Penitenciario",'1. MJA_BaseDatos'!AI:AI)</f>
        <v>0.125</v>
      </c>
      <c r="H10" s="2">
        <f>AVERAGEIF('1. MJA_BaseDatos'!$C:$C,"Instancias Coordinadoras del Sistema Penitenciario",'1. MJA_BaseDatos'!AV:AV)</f>
        <v>0.33333333333333331</v>
      </c>
      <c r="I10" s="47">
        <f>AVERAGEIF('1. MJA_BaseDatos'!$C:$C,"Instancias Coordinadoras del Sistema Penitenciario",'1. MJA_BaseDatos'!BG:BG)</f>
        <v>0.33749999999999997</v>
      </c>
    </row>
    <row r="11" spans="1:9" x14ac:dyDescent="0.2">
      <c r="A11" s="45" t="s">
        <v>472</v>
      </c>
      <c r="B11" s="2">
        <f>AVERAGEIF('1. MJA_BaseDatos'!$C:$C,"Instancias de Atención a Víctimas",'1. MJA_BaseDatos'!G:G)</f>
        <v>0.30821078431372556</v>
      </c>
      <c r="C11" s="46">
        <f t="shared" si="0"/>
        <v>10</v>
      </c>
      <c r="D11" s="2">
        <f>AVERAGEIF('1. MJA_BaseDatos'!$C:$C,"Instancias de Atención a Víctimas",'1. MJA_BaseDatos'!H:H)</f>
        <v>0.24387254901960786</v>
      </c>
      <c r="E11" s="2">
        <f>AVERAGEIF('1. MJA_BaseDatos'!$C:$C,"Instancias de Atención a Víctimas",'1. MJA_BaseDatos'!I:I)</f>
        <v>0.37254901960784315</v>
      </c>
      <c r="F11" s="2">
        <f>AVERAGEIF('1. MJA_BaseDatos'!$C:$C,"Instancias de Atención a Víctimas",'1. MJA_BaseDatos'!J:J)</f>
        <v>0.51960784313725483</v>
      </c>
      <c r="G11" s="2">
        <f>AVERAGEIF('1. MJA_BaseDatos'!$C:$C,"Instancias de Atención a Víctimas",'1. MJA_BaseDatos'!AI:AI)</f>
        <v>0.22058823529411764</v>
      </c>
      <c r="H11" s="2">
        <f>AVERAGEIF('1. MJA_BaseDatos'!$C:$C,"Instancias de Atención a Víctimas",'1. MJA_BaseDatos'!AV:AV)</f>
        <v>0.16666666666666663</v>
      </c>
      <c r="I11" s="47">
        <f>AVERAGEIF('1. MJA_BaseDatos'!$C:$C,"Instancias de Atención a Víctimas",'1. MJA_BaseDatos'!BG:BG)</f>
        <v>0.32598039215686275</v>
      </c>
    </row>
    <row r="12" spans="1:9" x14ac:dyDescent="0.2">
      <c r="A12" s="45" t="s">
        <v>473</v>
      </c>
      <c r="B12" s="2">
        <f>AVERAGEIF('1. MJA_BaseDatos'!$C:$C,"Instancias de Justicia Alternativa",'1. MJA_BaseDatos'!G:G)</f>
        <v>0.2075892857142857</v>
      </c>
      <c r="C12" s="46">
        <f t="shared" si="0"/>
        <v>11</v>
      </c>
      <c r="D12" s="2">
        <f>AVERAGEIF('1. MJA_BaseDatos'!$C:$C,"Instancias de Justicia Alternativa",'1. MJA_BaseDatos'!H:H)</f>
        <v>0.2589285714285714</v>
      </c>
      <c r="E12" s="2">
        <f>AVERAGEIF('1. MJA_BaseDatos'!$C:$C,"Instancias de Justicia Alternativa",'1. MJA_BaseDatos'!I:I)</f>
        <v>0.15625</v>
      </c>
      <c r="F12" s="2">
        <f>AVERAGEIF('1. MJA_BaseDatos'!$C:$C,"Instancias de Justicia Alternativa",'1. MJA_BaseDatos'!J:J)</f>
        <v>0.26785714285714285</v>
      </c>
      <c r="G12" s="2">
        <f>AVERAGEIF('1. MJA_BaseDatos'!$C:$C,"Instancias de Justicia Alternativa",'1. MJA_BaseDatos'!AI:AI)</f>
        <v>0.125</v>
      </c>
      <c r="H12" s="2">
        <f>AVERAGEIF('1. MJA_BaseDatos'!$C:$C,"Instancias de Justicia Alternativa",'1. MJA_BaseDatos'!AV:AV)</f>
        <v>0.33333333333333331</v>
      </c>
      <c r="I12" s="47">
        <f>AVERAGEIF('1. MJA_BaseDatos'!$C:$C,"Instancias de Justicia Alternativa",'1. MJA_BaseDatos'!BG:BG)</f>
        <v>0.10416666666666666</v>
      </c>
    </row>
    <row r="13" spans="1:9" x14ac:dyDescent="0.2">
      <c r="A13" s="45" t="s">
        <v>474</v>
      </c>
      <c r="B13" s="2">
        <f>AVERAGEIF('1. MJA_BaseDatos'!$C:$C,"Tribunales Laborales",'1. MJA_BaseDatos'!G:G)</f>
        <v>0.20687758799171846</v>
      </c>
      <c r="C13" s="46">
        <f t="shared" si="0"/>
        <v>12</v>
      </c>
      <c r="D13" s="2">
        <f>AVERAGEIF('1. MJA_BaseDatos'!$C:$C,"Tribunales Laborales",'1. MJA_BaseDatos'!H:H)</f>
        <v>0.1696428571428571</v>
      </c>
      <c r="E13" s="2">
        <f>AVERAGEIF('1. MJA_BaseDatos'!$C:$C,"Tribunales Laborales",'1. MJA_BaseDatos'!I:I)</f>
        <v>0.24411231884057982</v>
      </c>
      <c r="F13" s="2">
        <f>AVERAGEIF('1. MJA_BaseDatos'!$C:$C,"Tribunales Laborales",'1. MJA_BaseDatos'!J:J)</f>
        <v>0.33385093167701851</v>
      </c>
      <c r="G13" s="2">
        <f>AVERAGEIF('1. MJA_BaseDatos'!$C:$C,"Tribunales Laborales",'1. MJA_BaseDatos'!AI:AI)</f>
        <v>0.14130434782608695</v>
      </c>
      <c r="H13" s="2">
        <f>AVERAGEIF('1. MJA_BaseDatos'!$C:$C,"Tribunales Laborales",'1. MJA_BaseDatos'!AV:AV)</f>
        <v>0.15217391304347822</v>
      </c>
      <c r="I13" s="47">
        <f>AVERAGEIF('1. MJA_BaseDatos'!$C:$C,"Tribunales Laborales",'1. MJA_BaseDatos'!BG:BG)</f>
        <v>0.20018115942028983</v>
      </c>
    </row>
    <row r="14" spans="1:9" ht="13.5" thickBot="1" x14ac:dyDescent="0.25">
      <c r="A14" s="48" t="s">
        <v>475</v>
      </c>
      <c r="B14" s="49">
        <f>AVERAGEIF('1. MJA_BaseDatos'!$C:$C,"Instancias Federales y Estatales Implementadoras del Sistema de Justicia Penal",'1. MJA_BaseDatos'!G:G)</f>
        <v>0.10267857142857142</v>
      </c>
      <c r="C14" s="50">
        <f t="shared" si="0"/>
        <v>13</v>
      </c>
      <c r="D14" s="49">
        <f>AVERAGEIF('1. MJA_BaseDatos'!$C:$C,"Instancias Federales y Estatales Implementadoras del Sistema de Justicia Penal",'1. MJA_BaseDatos'!H:H)</f>
        <v>0.11160714285714285</v>
      </c>
      <c r="E14" s="49">
        <f>AVERAGEIF('1. MJA_BaseDatos'!$C:$C,"Instancias Federales y Estatales Implementadoras del Sistema de Justicia Penal",'1. MJA_BaseDatos'!I:I)</f>
        <v>9.375E-2</v>
      </c>
      <c r="F14" s="49">
        <f>AVERAGEIF('1. MJA_BaseDatos'!$C:$C,"Instancias Federales y Estatales Implementadoras del Sistema de Justicia Penal",'1. MJA_BaseDatos'!J:J)</f>
        <v>7.7380952380952384E-2</v>
      </c>
      <c r="G14" s="49">
        <f>AVERAGEIF('1. MJA_BaseDatos'!$C:$C,"Instancias Federales y Estatales Implementadoras del Sistema de Justicia Penal",'1. MJA_BaseDatos'!AI:AI)</f>
        <v>0.125</v>
      </c>
      <c r="H14" s="49">
        <f>AVERAGEIF('1. MJA_BaseDatos'!$C:$C,"Instancias Federales y Estatales Implementadoras del Sistema de Justicia Penal",'1. MJA_BaseDatos'!AV:AV)</f>
        <v>8.3333333333333329E-2</v>
      </c>
      <c r="I14" s="51">
        <f>AVERAGEIF('1. MJA_BaseDatos'!$C:$C,"Instancias Federales y Estatales Implementadoras del Sistema de Justicia Penal",'1. MJA_BaseDatos'!BG:BG)</f>
        <v>0.125</v>
      </c>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sheetData>
  <sheetProtection formatCells="0" formatColumns="0" formatRows="0" sort="0" autoFilter="0"/>
  <autoFilter ref="A1:I14" xr:uid="{00000000-0001-0000-07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1"/>
  <sheetViews>
    <sheetView showGridLines="0" zoomScale="90" zoomScaleNormal="90" workbookViewId="0">
      <selection activeCell="D25" sqref="D25"/>
    </sheetView>
  </sheetViews>
  <sheetFormatPr baseColWidth="10" defaultColWidth="11.42578125" defaultRowHeight="12.75" x14ac:dyDescent="0.2"/>
  <cols>
    <col min="1" max="1" width="20.140625" style="69" customWidth="1"/>
    <col min="2" max="9" width="15.7109375" style="69" customWidth="1"/>
    <col min="10" max="10" width="13.42578125" style="1" bestFit="1" customWidth="1"/>
    <col min="11" max="16384" width="11.42578125" style="1"/>
  </cols>
  <sheetData>
    <row r="1" spans="1:9" ht="26.25" thickBot="1" x14ac:dyDescent="0.25">
      <c r="A1" s="25" t="s">
        <v>93</v>
      </c>
      <c r="B1" s="21" t="s">
        <v>455</v>
      </c>
      <c r="C1" s="39" t="s">
        <v>456</v>
      </c>
      <c r="D1" s="21" t="s">
        <v>457</v>
      </c>
      <c r="E1" s="21" t="s">
        <v>458</v>
      </c>
      <c r="F1" s="40" t="s">
        <v>459</v>
      </c>
      <c r="G1" s="40" t="s">
        <v>460</v>
      </c>
      <c r="H1" s="40" t="s">
        <v>461</v>
      </c>
      <c r="I1" s="52" t="s">
        <v>462</v>
      </c>
    </row>
    <row r="2" spans="1:9" x14ac:dyDescent="0.2">
      <c r="A2" s="53" t="s">
        <v>193</v>
      </c>
      <c r="B2" s="54">
        <f>AVERAGEIFS('1. MJA_BaseDatos'!G:G,'1. MJA_BaseDatos'!D:D,"Aguascalientes",'1. MJA_BaseDatos'!F:F,"Si")</f>
        <v>0.47256324404761907</v>
      </c>
      <c r="C2" s="55">
        <f t="shared" ref="C2:C34" si="0">RANK(B2,$B$2:$B$34)</f>
        <v>16</v>
      </c>
      <c r="D2" s="54">
        <f>AVERAGEIFS('1. MJA_BaseDatos'!H:H,'1. MJA_BaseDatos'!D:D,"Aguascalientes",'1. MJA_BaseDatos'!F:F,"Si")</f>
        <v>0.36309523809523808</v>
      </c>
      <c r="E2" s="54">
        <f>AVERAGEIFS('1. MJA_BaseDatos'!I:I,'1. MJA_BaseDatos'!D:D,"Aguascalientes",'1. MJA_BaseDatos'!F:F,"Si")</f>
        <v>0.58203125</v>
      </c>
      <c r="F2" s="56">
        <f>AVERAGEIFS('1. MJA_BaseDatos'!J:J,'1. MJA_BaseDatos'!D:D,"Aguascalientes",'1. MJA_BaseDatos'!F:F,"Si")</f>
        <v>0.62202380952380953</v>
      </c>
      <c r="G2" s="56">
        <f>AVERAGEIFS('1. MJA_BaseDatos'!AI:AI,'1. MJA_BaseDatos'!D:D,"Aguascalientes",'1. MJA_BaseDatos'!F:F,"Si")</f>
        <v>0.40625</v>
      </c>
      <c r="H2" s="56">
        <f>AVERAGEIFS('1. MJA_BaseDatos'!AV:AV,'1. MJA_BaseDatos'!D:D,"Aguascalientes",'1. MJA_BaseDatos'!F:F,"Si")</f>
        <v>0.33333333333333331</v>
      </c>
      <c r="I2" s="57">
        <f>AVERAGEIFS('1. MJA_BaseDatos'!BG:BG,'1. MJA_BaseDatos'!D:D,"Aguascalientes",'1. MJA_BaseDatos'!F:F,"Si")</f>
        <v>0.52864583333333326</v>
      </c>
    </row>
    <row r="3" spans="1:9" x14ac:dyDescent="0.2">
      <c r="A3" s="58" t="s">
        <v>195</v>
      </c>
      <c r="B3" s="59">
        <f>AVERAGEIFS('1. MJA_BaseDatos'!G:G,'1. MJA_BaseDatos'!D:D,"Baja California",'1. MJA_BaseDatos'!F:F,"Si")</f>
        <v>0.4302083333333333</v>
      </c>
      <c r="C3" s="60">
        <f t="shared" si="0"/>
        <v>24</v>
      </c>
      <c r="D3" s="59">
        <f>AVERAGEIFS('1. MJA_BaseDatos'!H:H,'1. MJA_BaseDatos'!D:D,"Baja California",'1. MJA_BaseDatos'!F:F,"Si")</f>
        <v>0.28750000000000003</v>
      </c>
      <c r="E3" s="59">
        <f>AVERAGEIFS('1. MJA_BaseDatos'!I:I,'1. MJA_BaseDatos'!D:D,"Baja California",'1. MJA_BaseDatos'!F:F,"Si")</f>
        <v>0.57291666666666663</v>
      </c>
      <c r="F3" s="61">
        <f>AVERAGEIFS('1. MJA_BaseDatos'!J:J,'1. MJA_BaseDatos'!D:D,"Baja California",'1. MJA_BaseDatos'!F:F,"Si")</f>
        <v>0.625</v>
      </c>
      <c r="G3" s="61">
        <f>AVERAGEIFS('1. MJA_BaseDatos'!AI:AI,'1. MJA_BaseDatos'!D:D,"Baja California",'1. MJA_BaseDatos'!F:F,"Si")</f>
        <v>0.22500000000000001</v>
      </c>
      <c r="H3" s="61">
        <f>AVERAGEIFS('1. MJA_BaseDatos'!AV:AV,'1. MJA_BaseDatos'!D:D,"Baja California",'1. MJA_BaseDatos'!F:F,"Si")</f>
        <v>0.46666666666666662</v>
      </c>
      <c r="I3" s="62">
        <f>AVERAGEIFS('1. MJA_BaseDatos'!BG:BG,'1. MJA_BaseDatos'!D:D,"Baja California",'1. MJA_BaseDatos'!F:F,"Si")</f>
        <v>0.40416666666666667</v>
      </c>
    </row>
    <row r="4" spans="1:9" x14ac:dyDescent="0.2">
      <c r="A4" s="58" t="s">
        <v>197</v>
      </c>
      <c r="B4" s="59">
        <f>AVERAGEIFS('1. MJA_BaseDatos'!G:G,'1. MJA_BaseDatos'!D:D,"Baja California Sur",'1. MJA_BaseDatos'!F:F,"Si")</f>
        <v>0.41540178571428577</v>
      </c>
      <c r="C4" s="60">
        <f t="shared" si="0"/>
        <v>29</v>
      </c>
      <c r="D4" s="59">
        <f>AVERAGEIFS('1. MJA_BaseDatos'!H:H,'1. MJA_BaseDatos'!D:D,"Baja California Sur",'1. MJA_BaseDatos'!F:F,"Si")</f>
        <v>0.2630952380952381</v>
      </c>
      <c r="E4" s="59">
        <f>AVERAGEIFS('1. MJA_BaseDatos'!I:I,'1. MJA_BaseDatos'!D:D,"Baja California Sur",'1. MJA_BaseDatos'!F:F,"Si")</f>
        <v>0.56770833333333326</v>
      </c>
      <c r="F4" s="61">
        <f>AVERAGEIFS('1. MJA_BaseDatos'!J:J,'1. MJA_BaseDatos'!D:D,"Baja California Sur",'1. MJA_BaseDatos'!F:F,"Si")</f>
        <v>0.57619047619047625</v>
      </c>
      <c r="G4" s="61">
        <f>AVERAGEIFS('1. MJA_BaseDatos'!AI:AI,'1. MJA_BaseDatos'!D:D,"Baja California Sur",'1. MJA_BaseDatos'!F:F,"Si")</f>
        <v>0.42499999999999999</v>
      </c>
      <c r="H4" s="61">
        <f>AVERAGEIFS('1. MJA_BaseDatos'!AV:AV,'1. MJA_BaseDatos'!D:D,"Baja California Sur",'1. MJA_BaseDatos'!F:F,"Si")</f>
        <v>0.23333333333333331</v>
      </c>
      <c r="I4" s="62">
        <f>AVERAGEIFS('1. MJA_BaseDatos'!BG:BG,'1. MJA_BaseDatos'!D:D,"Baja California Sur",'1. MJA_BaseDatos'!F:F,"Si")</f>
        <v>0.42708333333333331</v>
      </c>
    </row>
    <row r="5" spans="1:9" x14ac:dyDescent="0.2">
      <c r="A5" s="58" t="s">
        <v>199</v>
      </c>
      <c r="B5" s="59">
        <f>AVERAGEIFS('1. MJA_BaseDatos'!G:G,'1. MJA_BaseDatos'!D:D,"Campeche",'1. MJA_BaseDatos'!F:F,"Si")</f>
        <v>0.37797619047619047</v>
      </c>
      <c r="C5" s="60">
        <f t="shared" si="0"/>
        <v>31</v>
      </c>
      <c r="D5" s="59">
        <f>AVERAGEIFS('1. MJA_BaseDatos'!H:H,'1. MJA_BaseDatos'!D:D,"Campeche",'1. MJA_BaseDatos'!F:F,"Si")</f>
        <v>0.39345238095238094</v>
      </c>
      <c r="E5" s="59">
        <f>AVERAGEIFS('1. MJA_BaseDatos'!I:I,'1. MJA_BaseDatos'!D:D,"Campeche",'1. MJA_BaseDatos'!F:F,"Si")</f>
        <v>0.36249999999999999</v>
      </c>
      <c r="F5" s="61">
        <f>AVERAGEIFS('1. MJA_BaseDatos'!J:J,'1. MJA_BaseDatos'!D:D,"Campeche",'1. MJA_BaseDatos'!F:F,"Si")</f>
        <v>0.5452380952380953</v>
      </c>
      <c r="G5" s="61">
        <f>AVERAGEIFS('1. MJA_BaseDatos'!AI:AI,'1. MJA_BaseDatos'!D:D,"Campeche",'1. MJA_BaseDatos'!F:F,"Si")</f>
        <v>0.35</v>
      </c>
      <c r="H5" s="61">
        <f>AVERAGEIFS('1. MJA_BaseDatos'!AV:AV,'1. MJA_BaseDatos'!D:D,"Campeche",'1. MJA_BaseDatos'!F:F,"Si")</f>
        <v>0.23333333333333331</v>
      </c>
      <c r="I5" s="62">
        <f>AVERAGEIFS('1. MJA_BaseDatos'!BG:BG,'1. MJA_BaseDatos'!D:D,"Campeche",'1. MJA_BaseDatos'!F:F,"Si")</f>
        <v>0.3833333333333333</v>
      </c>
    </row>
    <row r="6" spans="1:9" x14ac:dyDescent="0.2">
      <c r="A6" s="58" t="s">
        <v>201</v>
      </c>
      <c r="B6" s="59">
        <f>AVERAGEIFS('1. MJA_BaseDatos'!G:G,'1. MJA_BaseDatos'!D:D,"Chiapas",'1. MJA_BaseDatos'!F:F,"Si")</f>
        <v>0.4609375</v>
      </c>
      <c r="C6" s="60">
        <f t="shared" si="0"/>
        <v>18</v>
      </c>
      <c r="D6" s="59">
        <f>AVERAGEIFS('1. MJA_BaseDatos'!H:H,'1. MJA_BaseDatos'!D:D,"Chiapas",'1. MJA_BaseDatos'!F:F,"Si")</f>
        <v>0.42916666666666659</v>
      </c>
      <c r="E6" s="59">
        <f>AVERAGEIFS('1. MJA_BaseDatos'!I:I,'1. MJA_BaseDatos'!D:D,"Chiapas",'1. MJA_BaseDatos'!F:F,"Si")</f>
        <v>0.49270833333333341</v>
      </c>
      <c r="F6" s="61">
        <f>AVERAGEIFS('1. MJA_BaseDatos'!J:J,'1. MJA_BaseDatos'!D:D,"Chiapas",'1. MJA_BaseDatos'!F:F,"Si")</f>
        <v>0.56666666666666665</v>
      </c>
      <c r="G6" s="61">
        <f>AVERAGEIFS('1. MJA_BaseDatos'!AI:AI,'1. MJA_BaseDatos'!D:D,"Chiapas",'1. MJA_BaseDatos'!F:F,"Si")</f>
        <v>0.47499999999999998</v>
      </c>
      <c r="H6" s="61">
        <f>AVERAGEIFS('1. MJA_BaseDatos'!AV:AV,'1. MJA_BaseDatos'!D:D,"Chiapas",'1. MJA_BaseDatos'!F:F,"Si")</f>
        <v>0.29999999999999993</v>
      </c>
      <c r="I6" s="62">
        <f>AVERAGEIFS('1. MJA_BaseDatos'!BG:BG,'1. MJA_BaseDatos'!D:D,"Chiapas",'1. MJA_BaseDatos'!F:F,"Si")</f>
        <v>0.50208333333333333</v>
      </c>
    </row>
    <row r="7" spans="1:9" x14ac:dyDescent="0.2">
      <c r="A7" s="58" t="s">
        <v>203</v>
      </c>
      <c r="B7" s="59">
        <f>AVERAGEIFS('1. MJA_BaseDatos'!G:G,'1. MJA_BaseDatos'!D:D,"Chihuahua",'1. MJA_BaseDatos'!F:F,"Si")</f>
        <v>0.47187499999999999</v>
      </c>
      <c r="C7" s="60">
        <f t="shared" si="0"/>
        <v>17</v>
      </c>
      <c r="D7" s="59">
        <f>AVERAGEIFS('1. MJA_BaseDatos'!H:H,'1. MJA_BaseDatos'!D:D,"Chihuahua",'1. MJA_BaseDatos'!F:F,"Si")</f>
        <v>0.40416666666666667</v>
      </c>
      <c r="E7" s="59">
        <f>AVERAGEIFS('1. MJA_BaseDatos'!I:I,'1. MJA_BaseDatos'!D:D,"Chihuahua",'1. MJA_BaseDatos'!F:F,"Si")</f>
        <v>0.5395833333333333</v>
      </c>
      <c r="F7" s="61">
        <f>AVERAGEIFS('1. MJA_BaseDatos'!J:J,'1. MJA_BaseDatos'!D:D,"Chihuahua",'1. MJA_BaseDatos'!F:F,"Si")</f>
        <v>0.625</v>
      </c>
      <c r="G7" s="61">
        <f>AVERAGEIFS('1. MJA_BaseDatos'!AI:AI,'1. MJA_BaseDatos'!D:D,"Chihuahua",'1. MJA_BaseDatos'!F:F,"Si")</f>
        <v>0.4</v>
      </c>
      <c r="H7" s="61">
        <f>AVERAGEIFS('1. MJA_BaseDatos'!AV:AV,'1. MJA_BaseDatos'!D:D,"Chihuahua",'1. MJA_BaseDatos'!F:F,"Si")</f>
        <v>0.3</v>
      </c>
      <c r="I7" s="62">
        <f>AVERAGEIFS('1. MJA_BaseDatos'!BG:BG,'1. MJA_BaseDatos'!D:D,"Chihuahua",'1. MJA_BaseDatos'!F:F,"Si")</f>
        <v>0.5625</v>
      </c>
    </row>
    <row r="8" spans="1:9" x14ac:dyDescent="0.2">
      <c r="A8" s="58" t="s">
        <v>476</v>
      </c>
      <c r="B8" s="59">
        <f>AVERAGE(AVERAGEIFS('1. MJA_BaseDatos'!G:G,'1. MJA_BaseDatos'!D:D,"Ciudad de México",'1. MJA_BaseDatos'!F:F,"Especial"),VLOOKUP("EspecialCd1",'1. MJA_BaseDatos'!F:CK,2,FALSE),VLOOKUP("EspecialCd2",'1. MJA_BaseDatos'!F:CK,2,FALSE),VLOOKUP("EspecialCd3",'1. MJA_BaseDatos'!F:CK,2,FALSE),VLOOKUP("EspecialCd4",'1. MJA_BaseDatos'!F:CK,2,FALSE))</f>
        <v>0.59962797619047614</v>
      </c>
      <c r="C8" s="60">
        <f t="shared" si="0"/>
        <v>1</v>
      </c>
      <c r="D8" s="59">
        <f>AVERAGE(AVERAGEIFS('1. MJA_BaseDatos'!H:H,'1. MJA_BaseDatos'!D:D,"Ciudad de México",'1. MJA_BaseDatos'!F:F,"Especial"),VLOOKUP("EspecialCd1",'1. MJA_BaseDatos'!F:CK,3,FALSE),VLOOKUP("EspecialCd2",'1. MJA_BaseDatos'!F:CK,3,FALSE),VLOOKUP("EspecialCd3",'1. MJA_BaseDatos'!F:CK,3,FALSE),VLOOKUP("EspecialCd4",'1. MJA_BaseDatos'!F:CK,3,FALSE))</f>
        <v>0.50863095238095235</v>
      </c>
      <c r="E8" s="59">
        <f>AVERAGE(AVERAGEIFS('1. MJA_BaseDatos'!I:I,'1. MJA_BaseDatos'!D:D,"Ciudad de México",'1. MJA_BaseDatos'!F:F,"Especial"),VLOOKUP("EspecialCd1",'1. MJA_BaseDatos'!F:CK,4,FALSE),VLOOKUP("EspecialCd2",'1. MJA_BaseDatos'!F:CK,4,FALSE),VLOOKUP("EspecialCd3",'1. MJA_BaseDatos'!F:CK,4,FALSE),VLOOKUP("EspecialCd4",'1. MJA_BaseDatos'!F:CK,4,FALSE))</f>
        <v>0.69062500000000004</v>
      </c>
      <c r="F8" s="61">
        <f>AVERAGE(AVERAGEIFS('1. MJA_BaseDatos'!J:J,'1. MJA_BaseDatos'!D:D,"Ciudad de México",'1. MJA_BaseDatos'!F:F,"Especial"),VLOOKUP("EspecialCd1",'1. MJA_BaseDatos'!F:CK,5,FALSE),VLOOKUP("EspecialCd2",'1. MJA_BaseDatos'!F:CK,5,FALSE),VLOOKUP("EspecialCd3",'1. MJA_BaseDatos'!F:CK,5,FALSE),VLOOKUP("EspecialCd4",'1. MJA_BaseDatos'!F:CK,5,FALSE))</f>
        <v>0.75476190476190474</v>
      </c>
      <c r="G8" s="61">
        <f>AVERAGE(AVERAGEIFS('1. MJA_BaseDatos'!AI:AI,'1. MJA_BaseDatos'!D:D,"Ciudad de México",'1. MJA_BaseDatos'!F:F,"Especial"),VLOOKUP("EspecialCd1",'1. MJA_BaseDatos'!F:CK,30,FALSE),VLOOKUP("EspecialCd2",'1. MJA_BaseDatos'!F:CK,30,FALSE),VLOOKUP("EspecialCd3",'1. MJA_BaseDatos'!F:CK,30,FALSE),VLOOKUP("EspecialCd4",'1. MJA_BaseDatos'!F:CK,30,FALSE))</f>
        <v>0.61250000000000004</v>
      </c>
      <c r="H8" s="61">
        <f>AVERAGE(AVERAGEIFS('1. MJA_BaseDatos'!AV:AV,'1. MJA_BaseDatos'!D:D,"Ciudad de México",'1. MJA_BaseDatos'!F:F,"Especial"),VLOOKUP("EspecialCd1",'1. MJA_BaseDatos'!F:CK,43,FALSE),VLOOKUP("EspecialCd2",'1. MJA_BaseDatos'!F:CK,43,FALSE),VLOOKUP("EspecialCd3",'1. MJA_BaseDatos'!F:CK,43,FALSE),VLOOKUP("EspecialCd4",'1. MJA_BaseDatos'!F:CK,43,FALSE))</f>
        <v>0.4</v>
      </c>
      <c r="I8" s="62">
        <f>AVERAGE(AVERAGEIFS('1. MJA_BaseDatos'!BG:BG,'1. MJA_BaseDatos'!D:D,"Ciudad de México",'1. MJA_BaseDatos'!F:F,"Especial"),VLOOKUP("EspecialCd1",'1. MJA_BaseDatos'!F:CK,54,FALSE),VLOOKUP("EspecialCd2",'1. MJA_BaseDatos'!F:CK,54,FALSE),VLOOKUP("EspecialCd3",'1. MJA_BaseDatos'!F:CK,54,FALSE),VLOOKUP("EspecialCd4",'1. MJA_BaseDatos'!F:CK,54,FALSE))</f>
        <v>0.63124999999999998</v>
      </c>
    </row>
    <row r="9" spans="1:9" x14ac:dyDescent="0.2">
      <c r="A9" s="58" t="s">
        <v>207</v>
      </c>
      <c r="B9" s="59">
        <f>AVERAGEIFS('1. MJA_BaseDatos'!G:G,'1. MJA_BaseDatos'!D:D,"Coahuila de Zaragoza",'1. MJA_BaseDatos'!F:F,"Si")</f>
        <v>0.50186011904761907</v>
      </c>
      <c r="C9" s="60">
        <f t="shared" si="0"/>
        <v>12</v>
      </c>
      <c r="D9" s="59">
        <f>AVERAGEIFS('1. MJA_BaseDatos'!H:H,'1. MJA_BaseDatos'!D:D,"Coahuila de Zaragoza",'1. MJA_BaseDatos'!F:F,"Si")</f>
        <v>0.37976190476190474</v>
      </c>
      <c r="E9" s="59">
        <f>AVERAGEIFS('1. MJA_BaseDatos'!I:I,'1. MJA_BaseDatos'!D:D,"Coahuila de Zaragoza",'1. MJA_BaseDatos'!F:F,"Si")</f>
        <v>0.62395833333333328</v>
      </c>
      <c r="F9" s="61">
        <f>AVERAGEIFS('1. MJA_BaseDatos'!J:J,'1. MJA_BaseDatos'!D:D,"Coahuila de Zaragoza",'1. MJA_BaseDatos'!F:F,"Si")</f>
        <v>0.65119047619047621</v>
      </c>
      <c r="G9" s="61">
        <f>AVERAGEIFS('1. MJA_BaseDatos'!AI:AI,'1. MJA_BaseDatos'!D:D,"Coahuila de Zaragoza",'1. MJA_BaseDatos'!F:F,"Si")</f>
        <v>0.45</v>
      </c>
      <c r="H9" s="61">
        <f>AVERAGEIFS('1. MJA_BaseDatos'!AV:AV,'1. MJA_BaseDatos'!D:D,"Coahuila de Zaragoza",'1. MJA_BaseDatos'!F:F,"Si")</f>
        <v>0.43333333333333329</v>
      </c>
      <c r="I9" s="62">
        <f>AVERAGEIFS('1. MJA_BaseDatos'!BG:BG,'1. MJA_BaseDatos'!D:D,"Coahuila de Zaragoza",'1. MJA_BaseDatos'!F:F,"Si")</f>
        <v>0.47291666666666671</v>
      </c>
    </row>
    <row r="10" spans="1:9" x14ac:dyDescent="0.2">
      <c r="A10" s="58" t="s">
        <v>209</v>
      </c>
      <c r="B10" s="59">
        <f>AVERAGEIFS('1. MJA_BaseDatos'!G:G,'1. MJA_BaseDatos'!D:D,"Colima",'1. MJA_BaseDatos'!F:F,"Si")</f>
        <v>0.4154761904761905</v>
      </c>
      <c r="C10" s="60">
        <f t="shared" si="0"/>
        <v>28</v>
      </c>
      <c r="D10" s="59">
        <f>AVERAGEIFS('1. MJA_BaseDatos'!H:H,'1. MJA_BaseDatos'!D:D,"Colima",'1. MJA_BaseDatos'!F:F,"Si")</f>
        <v>0.3392857142857143</v>
      </c>
      <c r="E10" s="59">
        <f>AVERAGEIFS('1. MJA_BaseDatos'!I:I,'1. MJA_BaseDatos'!D:D,"Colima",'1. MJA_BaseDatos'!F:F,"Si")</f>
        <v>0.4916666666666667</v>
      </c>
      <c r="F10" s="61">
        <f>AVERAGEIFS('1. MJA_BaseDatos'!J:J,'1. MJA_BaseDatos'!D:D,"Colima",'1. MJA_BaseDatos'!F:F,"Si")</f>
        <v>0.61190476190476195</v>
      </c>
      <c r="G10" s="61">
        <f>AVERAGEIFS('1. MJA_BaseDatos'!AI:AI,'1. MJA_BaseDatos'!D:D,"Colima",'1. MJA_BaseDatos'!F:F,"Si")</f>
        <v>0.25</v>
      </c>
      <c r="H10" s="61">
        <f>AVERAGEIFS('1. MJA_BaseDatos'!AV:AV,'1. MJA_BaseDatos'!D:D,"Colima",'1. MJA_BaseDatos'!F:F,"Si")</f>
        <v>0.4</v>
      </c>
      <c r="I10" s="62">
        <f>AVERAGEIFS('1. MJA_BaseDatos'!BG:BG,'1. MJA_BaseDatos'!D:D,"Colima",'1. MJA_BaseDatos'!F:F,"Si")</f>
        <v>0.4</v>
      </c>
    </row>
    <row r="11" spans="1:9" x14ac:dyDescent="0.2">
      <c r="A11" s="58" t="s">
        <v>211</v>
      </c>
      <c r="B11" s="59">
        <f>AVERAGEIFS('1. MJA_BaseDatos'!G:G,'1. MJA_BaseDatos'!D:D,"Durango",'1. MJA_BaseDatos'!F:F,"Si")</f>
        <v>0.43333333333333329</v>
      </c>
      <c r="C11" s="60">
        <f t="shared" si="0"/>
        <v>22</v>
      </c>
      <c r="D11" s="59">
        <f>AVERAGEIFS('1. MJA_BaseDatos'!H:H,'1. MJA_BaseDatos'!D:D,"Durango",'1. MJA_BaseDatos'!F:F,"Si")</f>
        <v>0.4</v>
      </c>
      <c r="E11" s="59">
        <f>AVERAGEIFS('1. MJA_BaseDatos'!I:I,'1. MJA_BaseDatos'!D:D,"Durango",'1. MJA_BaseDatos'!F:F,"Si")</f>
        <v>0.46666666666666667</v>
      </c>
      <c r="F11" s="61">
        <f>AVERAGEIFS('1. MJA_BaseDatos'!J:J,'1. MJA_BaseDatos'!D:D,"Durango",'1. MJA_BaseDatos'!F:F,"Si")</f>
        <v>0.56666666666666665</v>
      </c>
      <c r="G11" s="61">
        <f>AVERAGEIFS('1. MJA_BaseDatos'!AI:AI,'1. MJA_BaseDatos'!D:D,"Durango",'1. MJA_BaseDatos'!F:F,"Si")</f>
        <v>0.5</v>
      </c>
      <c r="H11" s="61">
        <f>AVERAGEIFS('1. MJA_BaseDatos'!AV:AV,'1. MJA_BaseDatos'!D:D,"Durango",'1. MJA_BaseDatos'!F:F,"Si")</f>
        <v>0.26666666666666666</v>
      </c>
      <c r="I11" s="62">
        <f>AVERAGEIFS('1. MJA_BaseDatos'!BG:BG,'1. MJA_BaseDatos'!D:D,"Durango",'1. MJA_BaseDatos'!F:F,"Si")</f>
        <v>0.39999999999999991</v>
      </c>
    </row>
    <row r="12" spans="1:9" x14ac:dyDescent="0.2">
      <c r="A12" s="58" t="s">
        <v>477</v>
      </c>
      <c r="B12" s="59">
        <f>AVERAGE(AVERAGEIFS('1. MJA_BaseDatos'!G:G,'1. MJA_BaseDatos'!D:D,"Federación",'1. MJA_BaseDatos'!F:F,"Especial"),VLOOKUP("EspecialFed1",'1. MJA_BaseDatos'!F:CK,2,FALSE),VLOOKUP("EspecialFed2",'1. MJA_BaseDatos'!F:CK,2,FALSE),VLOOKUP("EspecialFed3",'1. MJA_BaseDatos'!F:CK,2,FALSE),VLOOKUP("EspecialFed4",'1. MJA_BaseDatos'!F:CK,2,FALSE))</f>
        <v>0.53534226190476186</v>
      </c>
      <c r="C12" s="60">
        <f t="shared" si="0"/>
        <v>4</v>
      </c>
      <c r="D12" s="59">
        <f>AVERAGE(AVERAGEIFS('1. MJA_BaseDatos'!H:H,'1. MJA_BaseDatos'!D:D,"Federación",'1. MJA_BaseDatos'!F:F,"Especial"),VLOOKUP("EspecialFed1",'1. MJA_BaseDatos'!F:CK,3,FALSE),VLOOKUP("EspecialFed2",'1. MJA_BaseDatos'!F:CK,3,FALSE),VLOOKUP("EspecialFed3",'1. MJA_BaseDatos'!F:CK,3,FALSE),VLOOKUP("EspecialFed4",'1. MJA_BaseDatos'!F:CK,3,FALSE))</f>
        <v>0.43422619047619049</v>
      </c>
      <c r="E12" s="59">
        <f>AVERAGE(AVERAGEIFS('1. MJA_BaseDatos'!I:I,'1. MJA_BaseDatos'!D:D,"Federación",'1. MJA_BaseDatos'!F:F,"Especial"),VLOOKUP("EspecialFed1",'1. MJA_BaseDatos'!F:CK,4,FALSE),VLOOKUP("EspecialFed2",'1. MJA_BaseDatos'!F:CK,4,FALSE),VLOOKUP("EspecialFed3",'1. MJA_BaseDatos'!F:CK,4,FALSE),VLOOKUP("EspecialFed4",'1. MJA_BaseDatos'!F:CK,4,FALSE))</f>
        <v>0.63645833333333335</v>
      </c>
      <c r="F12" s="61">
        <f>AVERAGE(AVERAGEIFS('1. MJA_BaseDatos'!J:J,'1. MJA_BaseDatos'!D:D,"Federación",'1. MJA_BaseDatos'!F:F,"Especial"),VLOOKUP("EspecialFed1",'1. MJA_BaseDatos'!F:CK,5,FALSE),VLOOKUP("EspecialFed2",'1. MJA_BaseDatos'!F:CK,5,FALSE),VLOOKUP("EspecialFed3",'1. MJA_BaseDatos'!F:CK,5,FALSE),VLOOKUP("EspecialFed4",'1. MJA_BaseDatos'!F:CK,5,FALSE))</f>
        <v>0.70595238095238089</v>
      </c>
      <c r="G12" s="61">
        <f>AVERAGE(AVERAGEIFS('1. MJA_BaseDatos'!AI:AI,'1. MJA_BaseDatos'!D:D,"Federación",'1. MJA_BaseDatos'!F:F,"Especial"),VLOOKUP("EspecialFed1",'1. MJA_BaseDatos'!F:CK,30,FALSE),VLOOKUP("EspecialFed2",'1. MJA_BaseDatos'!F:CK,30,FALSE),VLOOKUP("EspecialFed3",'1. MJA_BaseDatos'!F:CK,30,FALSE),VLOOKUP("EspecialFed4",'1. MJA_BaseDatos'!F:CK,30,FALSE))</f>
        <v>0.61250000000000004</v>
      </c>
      <c r="H12" s="61">
        <f>AVERAGE(AVERAGEIFS('1. MJA_BaseDatos'!AV:AV,'1. MJA_BaseDatos'!D:D,"Federación",'1. MJA_BaseDatos'!F:F,"Especial"),VLOOKUP("EspecialFed1",'1. MJA_BaseDatos'!F:CK,43,FALSE),VLOOKUP("EspecialFed2",'1. MJA_BaseDatos'!F:CK,43,FALSE),VLOOKUP("EspecialFed3",'1. MJA_BaseDatos'!F:CK,43,FALSE),VLOOKUP("EspecialFed4",'1. MJA_BaseDatos'!F:CK,43,FALSE))</f>
        <v>0.15</v>
      </c>
      <c r="I12" s="62">
        <f>AVERAGE(AVERAGEIFS('1. MJA_BaseDatos'!BG:BG,'1. MJA_BaseDatos'!D:D,"Federación",'1. MJA_BaseDatos'!F:F,"Especial"),VLOOKUP("EspecialFed1",'1. MJA_BaseDatos'!F:CK,54,FALSE),VLOOKUP("EspecialFed2",'1. MJA_BaseDatos'!F:CK,54,FALSE),VLOOKUP("EspecialFed3",'1. MJA_BaseDatos'!F:CK,54,FALSE),VLOOKUP("EspecialFed4",'1. MJA_BaseDatos'!F:CK,54,FALSE))</f>
        <v>0.67291666666666661</v>
      </c>
    </row>
    <row r="13" spans="1:9" x14ac:dyDescent="0.2">
      <c r="A13" s="58" t="s">
        <v>215</v>
      </c>
      <c r="B13" s="59">
        <f>AVERAGEIFS('1. MJA_BaseDatos'!G:G,'1. MJA_BaseDatos'!D:D,"Guanajuato",'1. MJA_BaseDatos'!F:F,"Si")</f>
        <v>0.59159226190476188</v>
      </c>
      <c r="C13" s="60">
        <f t="shared" si="0"/>
        <v>2</v>
      </c>
      <c r="D13" s="59">
        <f>AVERAGEIFS('1. MJA_BaseDatos'!H:H,'1. MJA_BaseDatos'!D:D,"Guanajuato",'1. MJA_BaseDatos'!F:F,"Si")</f>
        <v>0.4279761904761904</v>
      </c>
      <c r="E13" s="59">
        <f>AVERAGEIFS('1. MJA_BaseDatos'!I:I,'1. MJA_BaseDatos'!D:D,"Guanajuato",'1. MJA_BaseDatos'!F:F,"Si")</f>
        <v>0.75520833333333326</v>
      </c>
      <c r="F13" s="61">
        <f>AVERAGEIFS('1. MJA_BaseDatos'!J:J,'1. MJA_BaseDatos'!D:D,"Guanajuato",'1. MJA_BaseDatos'!F:F,"Si")</f>
        <v>0.79761904761904767</v>
      </c>
      <c r="G13" s="61">
        <f>AVERAGEIFS('1. MJA_BaseDatos'!AI:AI,'1. MJA_BaseDatos'!D:D,"Guanajuato",'1. MJA_BaseDatos'!F:F,"Si")</f>
        <v>0.7</v>
      </c>
      <c r="H13" s="61">
        <f>AVERAGEIFS('1. MJA_BaseDatos'!AV:AV,'1. MJA_BaseDatos'!D:D,"Guanajuato",'1. MJA_BaseDatos'!F:F,"Si")</f>
        <v>0.23333333333333331</v>
      </c>
      <c r="I13" s="62">
        <f>AVERAGEIFS('1. MJA_BaseDatos'!BG:BG,'1. MJA_BaseDatos'!D:D,"Guanajuato",'1. MJA_BaseDatos'!F:F,"Si")</f>
        <v>0.63541666666666663</v>
      </c>
    </row>
    <row r="14" spans="1:9" x14ac:dyDescent="0.2">
      <c r="A14" s="58" t="s">
        <v>217</v>
      </c>
      <c r="B14" s="59">
        <f>AVERAGEIFS('1. MJA_BaseDatos'!G:G,'1. MJA_BaseDatos'!D:D,"Guerrero",'1. MJA_BaseDatos'!F:F,"Si")</f>
        <v>0.37961309523809528</v>
      </c>
      <c r="C14" s="60">
        <f t="shared" si="0"/>
        <v>30</v>
      </c>
      <c r="D14" s="59">
        <f>AVERAGEIFS('1. MJA_BaseDatos'!H:H,'1. MJA_BaseDatos'!D:D,"Guerrero",'1. MJA_BaseDatos'!F:F,"Si")</f>
        <v>0.26964285714285713</v>
      </c>
      <c r="E14" s="59">
        <f>AVERAGEIFS('1. MJA_BaseDatos'!I:I,'1. MJA_BaseDatos'!D:D,"Guerrero",'1. MJA_BaseDatos'!F:F,"Si")</f>
        <v>0.48958333333333331</v>
      </c>
      <c r="F14" s="61">
        <f>AVERAGEIFS('1. MJA_BaseDatos'!J:J,'1. MJA_BaseDatos'!D:D,"Guerrero",'1. MJA_BaseDatos'!F:F,"Si")</f>
        <v>0.65595238095238106</v>
      </c>
      <c r="G14" s="61">
        <f>AVERAGEIFS('1. MJA_BaseDatos'!AI:AI,'1. MJA_BaseDatos'!D:D,"Guerrero",'1. MJA_BaseDatos'!F:F,"Si")</f>
        <v>0.3</v>
      </c>
      <c r="H14" s="61">
        <f>AVERAGEIFS('1. MJA_BaseDatos'!AV:AV,'1. MJA_BaseDatos'!D:D,"Guerrero",'1. MJA_BaseDatos'!F:F,"Si")</f>
        <v>0.19999999999999998</v>
      </c>
      <c r="I14" s="62">
        <f>AVERAGEIFS('1. MJA_BaseDatos'!BG:BG,'1. MJA_BaseDatos'!D:D,"Guerrero",'1. MJA_BaseDatos'!F:F,"Si")</f>
        <v>0.36249999999999993</v>
      </c>
    </row>
    <row r="15" spans="1:9" x14ac:dyDescent="0.2">
      <c r="A15" s="58" t="s">
        <v>219</v>
      </c>
      <c r="B15" s="59">
        <f>AVERAGEIFS('1. MJA_BaseDatos'!G:G,'1. MJA_BaseDatos'!D:D,"Hidalgo",'1. MJA_BaseDatos'!F:F,"Si")</f>
        <v>0.51041666666666663</v>
      </c>
      <c r="C15" s="60">
        <f t="shared" si="0"/>
        <v>10</v>
      </c>
      <c r="D15" s="59">
        <f>AVERAGEIFS('1. MJA_BaseDatos'!H:H,'1. MJA_BaseDatos'!D:D,"Hidalgo",'1. MJA_BaseDatos'!F:F,"Si")</f>
        <v>0.36111111111111099</v>
      </c>
      <c r="E15" s="59">
        <f>AVERAGEIFS('1. MJA_BaseDatos'!I:I,'1. MJA_BaseDatos'!D:D,"Hidalgo",'1. MJA_BaseDatos'!F:F,"Si")</f>
        <v>0.65972222222222221</v>
      </c>
      <c r="F15" s="61">
        <f>AVERAGEIFS('1. MJA_BaseDatos'!J:J,'1. MJA_BaseDatos'!D:D,"Hidalgo",'1. MJA_BaseDatos'!F:F,"Si")</f>
        <v>0.68055555555555547</v>
      </c>
      <c r="G15" s="61">
        <f>AVERAGEIFS('1. MJA_BaseDatos'!AI:AI,'1. MJA_BaseDatos'!D:D,"Hidalgo",'1. MJA_BaseDatos'!F:F,"Si")</f>
        <v>0.58333333333333337</v>
      </c>
      <c r="H15" s="61">
        <f>AVERAGEIFS('1. MJA_BaseDatos'!AV:AV,'1. MJA_BaseDatos'!D:D,"Hidalgo",'1. MJA_BaseDatos'!F:F,"Si")</f>
        <v>0.22222222222222221</v>
      </c>
      <c r="I15" s="62">
        <f>AVERAGEIFS('1. MJA_BaseDatos'!BG:BG,'1. MJA_BaseDatos'!D:D,"Hidalgo",'1. MJA_BaseDatos'!F:F,"Si")</f>
        <v>0.55555555555555558</v>
      </c>
    </row>
    <row r="16" spans="1:9" x14ac:dyDescent="0.2">
      <c r="A16" s="58" t="s">
        <v>478</v>
      </c>
      <c r="B16" s="59">
        <f>AVERAGE(AVERAGEIFS('1. MJA_BaseDatos'!G:G,'1. MJA_BaseDatos'!D:D,"Jalisco",'1. MJA_BaseDatos'!F:F,"Especial"),VLOOKUP("EspecialJal1",'1. MJA_BaseDatos'!F:CK,2,FALSE),VLOOKUP("EspecialJal2",'1. MJA_BaseDatos'!F:CK,2,FALSE),VLOOKUP("EspecialJal3",'1. MJA_BaseDatos'!F:CK,2,FALSE),VLOOKUP("EspecialJal4",'1. MJA_BaseDatos'!F:CK,2,FALSE))</f>
        <v>0.44880952380952382</v>
      </c>
      <c r="C16" s="60">
        <f t="shared" si="0"/>
        <v>20</v>
      </c>
      <c r="D16" s="59">
        <f>AVERAGE(AVERAGEIFS('1. MJA_BaseDatos'!H:H,'1. MJA_BaseDatos'!D:D,"Jalisco",'1. MJA_BaseDatos'!F:F,"Especial"),VLOOKUP("EspecialJal1",'1. MJA_BaseDatos'!F:CK,3,FALSE),VLOOKUP("EspecialJal2",'1. MJA_BaseDatos'!F:CK,3,FALSE),VLOOKUP("EspecialJal3",'1. MJA_BaseDatos'!F:CK,3,FALSE),VLOOKUP("EspecialJal4",'1. MJA_BaseDatos'!F:CK,3,FALSE))</f>
        <v>0.32886904761904762</v>
      </c>
      <c r="E16" s="59">
        <f>AVERAGE(AVERAGEIFS('1. MJA_BaseDatos'!I:I,'1. MJA_BaseDatos'!D:D,"Jalisco",'1. MJA_BaseDatos'!F:F,"Especial"),VLOOKUP("EspecialJal1",'1. MJA_BaseDatos'!F:CK,4,FALSE),VLOOKUP("EspecialJal2",'1. MJA_BaseDatos'!F:CK,4,FALSE),VLOOKUP("EspecialJal3",'1. MJA_BaseDatos'!F:CK,4,FALSE),VLOOKUP("EspecialJal4",'1. MJA_BaseDatos'!F:CK,4,FALSE))</f>
        <v>0.56874999999999998</v>
      </c>
      <c r="F16" s="61">
        <f>AVERAGE(AVERAGEIFS('1. MJA_BaseDatos'!J:J,'1. MJA_BaseDatos'!D:D,"Jalisco",'1. MJA_BaseDatos'!F:F,"Especial"),VLOOKUP("EspecialJal1",'1. MJA_BaseDatos'!F:CK,5,FALSE),VLOOKUP("EspecialJal2",'1. MJA_BaseDatos'!F:CK,5,FALSE),VLOOKUP("EspecialJal3",'1. MJA_BaseDatos'!F:CK,5,FALSE),VLOOKUP("EspecialJal4",'1. MJA_BaseDatos'!F:CK,5,FALSE))</f>
        <v>0.65357142857142869</v>
      </c>
      <c r="G16" s="61">
        <f>AVERAGE(AVERAGEIFS('1. MJA_BaseDatos'!AI:AI,'1. MJA_BaseDatos'!D:D,"Jalisco",'1. MJA_BaseDatos'!F:F,"Especial"),VLOOKUP("EspecialJal1",'1. MJA_BaseDatos'!F:CK,30,FALSE),VLOOKUP("EspecialJal2",'1. MJA_BaseDatos'!F:CK,30,FALSE),VLOOKUP("EspecialJal3",'1. MJA_BaseDatos'!F:CK,30,FALSE),VLOOKUP("EspecialJal4",'1. MJA_BaseDatos'!F:CK,30,FALSE))</f>
        <v>0.46250000000000002</v>
      </c>
      <c r="H16" s="61">
        <f>AVERAGE(AVERAGEIFS('1. MJA_BaseDatos'!AV:AV,'1. MJA_BaseDatos'!D:D,"Jalisco",'1. MJA_BaseDatos'!F:F,"Especial"),VLOOKUP("EspecialJal1",'1. MJA_BaseDatos'!F:CK,43,FALSE),VLOOKUP("EspecialJal2",'1. MJA_BaseDatos'!F:CK,43,FALSE),VLOOKUP("EspecialJal3",'1. MJA_BaseDatos'!F:CK,43,FALSE),VLOOKUP("EspecialJal4",'1. MJA_BaseDatos'!F:CK,43,FALSE))</f>
        <v>0.23333333333333334</v>
      </c>
      <c r="I16" s="62">
        <f>AVERAGE(AVERAGEIFS('1. MJA_BaseDatos'!BG:BG,'1. MJA_BaseDatos'!D:D,"Jalisco",'1. MJA_BaseDatos'!F:F,"Especial"),VLOOKUP("EspecialJal1",'1. MJA_BaseDatos'!F:CK,54,FALSE),VLOOKUP("EspecialJal2",'1. MJA_BaseDatos'!F:CK,54,FALSE),VLOOKUP("EspecialJal3",'1. MJA_BaseDatos'!F:CK,54,FALSE),VLOOKUP("EspecialJal4",'1. MJA_BaseDatos'!F:CK,54,FALSE))</f>
        <v>0.4458333333333333</v>
      </c>
    </row>
    <row r="17" spans="1:9" x14ac:dyDescent="0.2">
      <c r="A17" s="58" t="s">
        <v>213</v>
      </c>
      <c r="B17" s="59">
        <f>AVERAGEIFS('1. MJA_BaseDatos'!G:G,'1. MJA_BaseDatos'!D:D,"México",'1. MJA_BaseDatos'!F:F,"Si")</f>
        <v>0.42901785714285712</v>
      </c>
      <c r="C17" s="60">
        <f t="shared" si="0"/>
        <v>25</v>
      </c>
      <c r="D17" s="59">
        <f>AVERAGEIFS('1. MJA_BaseDatos'!H:H,'1. MJA_BaseDatos'!D:D,"México",'1. MJA_BaseDatos'!F:F,"Si")</f>
        <v>0.33928571428571425</v>
      </c>
      <c r="E17" s="59">
        <f>AVERAGEIFS('1. MJA_BaseDatos'!I:I,'1. MJA_BaseDatos'!D:D,"México",'1. MJA_BaseDatos'!F:F,"Si")</f>
        <v>0.51875000000000004</v>
      </c>
      <c r="F17" s="61">
        <f>AVERAGEIFS('1. MJA_BaseDatos'!J:J,'1. MJA_BaseDatos'!D:D,"México",'1. MJA_BaseDatos'!F:F,"Si")</f>
        <v>0.73690476190476184</v>
      </c>
      <c r="G17" s="61">
        <f>AVERAGEIFS('1. MJA_BaseDatos'!AI:AI,'1. MJA_BaseDatos'!D:D,"México",'1. MJA_BaseDatos'!F:F,"Si")</f>
        <v>0.4</v>
      </c>
      <c r="H17" s="61">
        <f>AVERAGEIFS('1. MJA_BaseDatos'!AV:AV,'1. MJA_BaseDatos'!D:D,"México",'1. MJA_BaseDatos'!F:F,"Si")</f>
        <v>0.16666666666666666</v>
      </c>
      <c r="I17" s="62">
        <f>AVERAGEIFS('1. MJA_BaseDatos'!BG:BG,'1. MJA_BaseDatos'!D:D,"México",'1. MJA_BaseDatos'!F:F,"Si")</f>
        <v>0.41249999999999998</v>
      </c>
    </row>
    <row r="18" spans="1:9" x14ac:dyDescent="0.2">
      <c r="A18" s="58" t="s">
        <v>223</v>
      </c>
      <c r="B18" s="59">
        <f>AVERAGEIFS('1. MJA_BaseDatos'!G:G,'1. MJA_BaseDatos'!D:D,"Michoacán de Ocampo",'1. MJA_BaseDatos'!F:F,"Si")</f>
        <v>0.52767857142857133</v>
      </c>
      <c r="C18" s="60">
        <f t="shared" si="0"/>
        <v>5</v>
      </c>
      <c r="D18" s="59">
        <f>AVERAGEIFS('1. MJA_BaseDatos'!H:H,'1. MJA_BaseDatos'!D:D,"Michoacán de Ocampo",'1. MJA_BaseDatos'!F:F,"Si")</f>
        <v>0.4553571428571429</v>
      </c>
      <c r="E18" s="59">
        <f>AVERAGEIFS('1. MJA_BaseDatos'!I:I,'1. MJA_BaseDatos'!D:D,"Michoacán de Ocampo",'1. MJA_BaseDatos'!F:F,"Si")</f>
        <v>0.6</v>
      </c>
      <c r="F18" s="61">
        <f>AVERAGEIFS('1. MJA_BaseDatos'!J:J,'1. MJA_BaseDatos'!D:D,"Michoacán de Ocampo",'1. MJA_BaseDatos'!F:F,"Si")</f>
        <v>0.71904761904761905</v>
      </c>
      <c r="G18" s="61">
        <f>AVERAGEIFS('1. MJA_BaseDatos'!AI:AI,'1. MJA_BaseDatos'!D:D,"Michoacán de Ocampo",'1. MJA_BaseDatos'!F:F,"Si")</f>
        <v>0.55000000000000004</v>
      </c>
      <c r="H18" s="61">
        <f>AVERAGEIFS('1. MJA_BaseDatos'!AV:AV,'1. MJA_BaseDatos'!D:D,"Michoacán de Ocampo",'1. MJA_BaseDatos'!F:F,"Si")</f>
        <v>0.3</v>
      </c>
      <c r="I18" s="62">
        <f>AVERAGEIFS('1. MJA_BaseDatos'!BG:BG,'1. MJA_BaseDatos'!D:D,"Michoacán de Ocampo",'1. MJA_BaseDatos'!F:F,"Si")</f>
        <v>0.54166666666666663</v>
      </c>
    </row>
    <row r="19" spans="1:9" x14ac:dyDescent="0.2">
      <c r="A19" s="58" t="s">
        <v>225</v>
      </c>
      <c r="B19" s="59">
        <f>AVERAGEIFS('1. MJA_BaseDatos'!G:G,'1. MJA_BaseDatos'!D:D,"Morelos",'1. MJA_BaseDatos'!F:F,"Si")</f>
        <v>0.4319196428571429</v>
      </c>
      <c r="C19" s="60">
        <f t="shared" si="0"/>
        <v>23</v>
      </c>
      <c r="D19" s="59">
        <f>AVERAGEIFS('1. MJA_BaseDatos'!H:H,'1. MJA_BaseDatos'!D:D,"Morelos",'1. MJA_BaseDatos'!F:F,"Si")</f>
        <v>0.36904761904761901</v>
      </c>
      <c r="E19" s="59">
        <f>AVERAGEIFS('1. MJA_BaseDatos'!I:I,'1. MJA_BaseDatos'!D:D,"Morelos",'1. MJA_BaseDatos'!F:F,"Si")</f>
        <v>0.49479166666666663</v>
      </c>
      <c r="F19" s="61">
        <f>AVERAGEIFS('1. MJA_BaseDatos'!J:J,'1. MJA_BaseDatos'!D:D,"Morelos",'1. MJA_BaseDatos'!F:F,"Si")</f>
        <v>0.62976190476190486</v>
      </c>
      <c r="G19" s="61">
        <f>AVERAGEIFS('1. MJA_BaseDatos'!AI:AI,'1. MJA_BaseDatos'!D:D,"Morelos",'1. MJA_BaseDatos'!F:F,"Si")</f>
        <v>0.375</v>
      </c>
      <c r="H19" s="61">
        <f>AVERAGEIFS('1. MJA_BaseDatos'!AV:AV,'1. MJA_BaseDatos'!D:D,"Morelos",'1. MJA_BaseDatos'!F:F,"Si")</f>
        <v>0.30000000000000004</v>
      </c>
      <c r="I19" s="62">
        <f>AVERAGEIFS('1. MJA_BaseDatos'!BG:BG,'1. MJA_BaseDatos'!D:D,"Morelos",'1. MJA_BaseDatos'!F:F,"Si")</f>
        <v>0.42291666666666672</v>
      </c>
    </row>
    <row r="20" spans="1:9" x14ac:dyDescent="0.2">
      <c r="A20" s="58" t="s">
        <v>227</v>
      </c>
      <c r="B20" s="59">
        <f>AVERAGEIFS('1. MJA_BaseDatos'!G:G,'1. MJA_BaseDatos'!D:D,"Nayarit",'1. MJA_BaseDatos'!F:F,"Si")</f>
        <v>0.32857142857142857</v>
      </c>
      <c r="C20" s="60">
        <f t="shared" si="0"/>
        <v>33</v>
      </c>
      <c r="D20" s="59">
        <f>AVERAGEIFS('1. MJA_BaseDatos'!H:H,'1. MJA_BaseDatos'!D:D,"Nayarit",'1. MJA_BaseDatos'!F:F,"Si")</f>
        <v>0.24047619047619045</v>
      </c>
      <c r="E20" s="59">
        <f>AVERAGEIFS('1. MJA_BaseDatos'!I:I,'1. MJA_BaseDatos'!D:D,"Nayarit",'1. MJA_BaseDatos'!F:F,"Si")</f>
        <v>0.41666666666666663</v>
      </c>
      <c r="F20" s="61">
        <f>AVERAGEIFS('1. MJA_BaseDatos'!J:J,'1. MJA_BaseDatos'!D:D,"Nayarit",'1. MJA_BaseDatos'!F:F,"Si")</f>
        <v>0.43928571428571422</v>
      </c>
      <c r="G20" s="61">
        <f>AVERAGEIFS('1. MJA_BaseDatos'!AI:AI,'1. MJA_BaseDatos'!D:D,"Nayarit",'1. MJA_BaseDatos'!F:F,"Si")</f>
        <v>0.15</v>
      </c>
      <c r="H20" s="61">
        <f>AVERAGEIFS('1. MJA_BaseDatos'!AV:AV,'1. MJA_BaseDatos'!D:D,"Nayarit",'1. MJA_BaseDatos'!F:F,"Si")</f>
        <v>0.33333333333333337</v>
      </c>
      <c r="I20" s="62">
        <f>AVERAGEIFS('1. MJA_BaseDatos'!BG:BG,'1. MJA_BaseDatos'!D:D,"Nayarit",'1. MJA_BaseDatos'!F:F,"Si")</f>
        <v>0.39166666666666666</v>
      </c>
    </row>
    <row r="21" spans="1:9" x14ac:dyDescent="0.2">
      <c r="A21" s="58" t="s">
        <v>479</v>
      </c>
      <c r="B21" s="59">
        <f>AVERAGEIFS('1. MJA_BaseDatos'!G:G,'1. MJA_BaseDatos'!D:D,"Nuevo León",'1. MJA_BaseDatos'!F:F,"Si")</f>
        <v>0.48117559523809517</v>
      </c>
      <c r="C21" s="60">
        <f t="shared" si="0"/>
        <v>14</v>
      </c>
      <c r="D21" s="59">
        <f>AVERAGEIFS('1. MJA_BaseDatos'!H:H,'1. MJA_BaseDatos'!D:D,"Nuevo León",'1. MJA_BaseDatos'!F:F,"Si")</f>
        <v>0.52380952380952384</v>
      </c>
      <c r="E21" s="59">
        <f>AVERAGEIFS('1. MJA_BaseDatos'!I:I,'1. MJA_BaseDatos'!D:D,"Nuevo León",'1. MJA_BaseDatos'!F:F,"Si")</f>
        <v>0.43854166666666672</v>
      </c>
      <c r="F21" s="61">
        <f>AVERAGEIFS('1. MJA_BaseDatos'!J:J,'1. MJA_BaseDatos'!D:D,"Nuevo León",'1. MJA_BaseDatos'!F:F,"Si")</f>
        <v>0.64761904761904765</v>
      </c>
      <c r="G21" s="61">
        <f>AVERAGEIFS('1. MJA_BaseDatos'!AI:AI,'1. MJA_BaseDatos'!D:D,"Nuevo León",'1. MJA_BaseDatos'!F:F,"Si")</f>
        <v>0.45</v>
      </c>
      <c r="H21" s="61">
        <f>AVERAGEIFS('1. MJA_BaseDatos'!AV:AV,'1. MJA_BaseDatos'!D:D,"Nuevo León",'1. MJA_BaseDatos'!F:F,"Si")</f>
        <v>0.39999999999999997</v>
      </c>
      <c r="I21" s="62">
        <f>AVERAGEIFS('1. MJA_BaseDatos'!BG:BG,'1. MJA_BaseDatos'!D:D,"Nuevo León",'1. MJA_BaseDatos'!F:F,"Si")</f>
        <v>0.42708333333333331</v>
      </c>
    </row>
    <row r="22" spans="1:9" x14ac:dyDescent="0.2">
      <c r="A22" s="58" t="s">
        <v>229</v>
      </c>
      <c r="B22" s="59">
        <f>AVERAGEIFS('1. MJA_BaseDatos'!G:G,'1. MJA_BaseDatos'!D:D,"Oaxaca",'1. MJA_BaseDatos'!F:F,"Si")</f>
        <v>0.48355654761904771</v>
      </c>
      <c r="C22" s="60">
        <f t="shared" si="0"/>
        <v>13</v>
      </c>
      <c r="D22" s="59">
        <f>AVERAGEIFS('1. MJA_BaseDatos'!H:H,'1. MJA_BaseDatos'!D:D,"Oaxaca",'1. MJA_BaseDatos'!F:F,"Si")</f>
        <v>0.45357142857142857</v>
      </c>
      <c r="E22" s="59">
        <f>AVERAGEIFS('1. MJA_BaseDatos'!I:I,'1. MJA_BaseDatos'!D:D,"Oaxaca",'1. MJA_BaseDatos'!F:F,"Si")</f>
        <v>0.51354166666666656</v>
      </c>
      <c r="F22" s="61">
        <f>AVERAGEIFS('1. MJA_BaseDatos'!J:J,'1. MJA_BaseDatos'!D:D,"Oaxaca",'1. MJA_BaseDatos'!F:F,"Si")</f>
        <v>0.6071428571428571</v>
      </c>
      <c r="G22" s="61">
        <f>AVERAGEIFS('1. MJA_BaseDatos'!AI:AI,'1. MJA_BaseDatos'!D:D,"Oaxaca",'1. MJA_BaseDatos'!F:F,"Si")</f>
        <v>0.52500000000000002</v>
      </c>
      <c r="H22" s="61">
        <f>AVERAGEIFS('1. MJA_BaseDatos'!AV:AV,'1. MJA_BaseDatos'!D:D,"Oaxaca",'1. MJA_BaseDatos'!F:F,"Si")</f>
        <v>0.33333333333333337</v>
      </c>
      <c r="I22" s="62">
        <f>AVERAGEIFS('1. MJA_BaseDatos'!BG:BG,'1. MJA_BaseDatos'!D:D,"Oaxaca",'1. MJA_BaseDatos'!F:F,"Si")</f>
        <v>0.46875</v>
      </c>
    </row>
    <row r="23" spans="1:9" x14ac:dyDescent="0.2">
      <c r="A23" s="58" t="s">
        <v>231</v>
      </c>
      <c r="B23" s="59">
        <f>AVERAGEIFS('1. MJA_BaseDatos'!G:G,'1. MJA_BaseDatos'!D:D,"Puebla",'1. MJA_BaseDatos'!F:F,"Si")</f>
        <v>0.5218005952380953</v>
      </c>
      <c r="C23" s="60">
        <f t="shared" si="0"/>
        <v>7</v>
      </c>
      <c r="D23" s="59">
        <f>AVERAGEIFS('1. MJA_BaseDatos'!H:H,'1. MJA_BaseDatos'!D:D,"Puebla",'1. MJA_BaseDatos'!F:F,"Si")</f>
        <v>0.4279761904761904</v>
      </c>
      <c r="E23" s="59">
        <f>AVERAGEIFS('1. MJA_BaseDatos'!I:I,'1. MJA_BaseDatos'!D:D,"Puebla",'1. MJA_BaseDatos'!F:F,"Si")</f>
        <v>0.61562499999999998</v>
      </c>
      <c r="F23" s="61">
        <f>AVERAGEIFS('1. MJA_BaseDatos'!J:J,'1. MJA_BaseDatos'!D:D,"Puebla",'1. MJA_BaseDatos'!F:F,"Si")</f>
        <v>0.72261904761904761</v>
      </c>
      <c r="G23" s="61">
        <f>AVERAGEIFS('1. MJA_BaseDatos'!AI:AI,'1. MJA_BaseDatos'!D:D,"Puebla",'1. MJA_BaseDatos'!F:F,"Si")</f>
        <v>0.4</v>
      </c>
      <c r="H23" s="61">
        <f>AVERAGEIFS('1. MJA_BaseDatos'!AV:AV,'1. MJA_BaseDatos'!D:D,"Puebla",'1. MJA_BaseDatos'!F:F,"Si")</f>
        <v>0.33333333333333337</v>
      </c>
      <c r="I23" s="62">
        <f>AVERAGEIFS('1. MJA_BaseDatos'!BG:BG,'1. MJA_BaseDatos'!D:D,"Puebla",'1. MJA_BaseDatos'!F:F,"Si")</f>
        <v>0.63124999999999998</v>
      </c>
    </row>
    <row r="24" spans="1:9" x14ac:dyDescent="0.2">
      <c r="A24" s="58" t="s">
        <v>233</v>
      </c>
      <c r="B24" s="59">
        <f>AVERAGEIFS('1. MJA_BaseDatos'!G:G,'1. MJA_BaseDatos'!D:D,"Querétaro",'1. MJA_BaseDatos'!F:F,"Si")</f>
        <v>0.41569940476190476</v>
      </c>
      <c r="C24" s="60">
        <f t="shared" si="0"/>
        <v>27</v>
      </c>
      <c r="D24" s="59">
        <f>AVERAGEIFS('1. MJA_BaseDatos'!H:H,'1. MJA_BaseDatos'!D:D,"Querétaro",'1. MJA_BaseDatos'!F:F,"Si")</f>
        <v>0.29702380952380947</v>
      </c>
      <c r="E24" s="59">
        <f>AVERAGEIFS('1. MJA_BaseDatos'!I:I,'1. MJA_BaseDatos'!D:D,"Querétaro",'1. MJA_BaseDatos'!F:F,"Si")</f>
        <v>0.53437500000000004</v>
      </c>
      <c r="F24" s="61">
        <f>AVERAGEIFS('1. MJA_BaseDatos'!J:J,'1. MJA_BaseDatos'!D:D,"Querétaro",'1. MJA_BaseDatos'!F:F,"Si")</f>
        <v>0.6607142857142857</v>
      </c>
      <c r="G24" s="61">
        <f>AVERAGEIFS('1. MJA_BaseDatos'!AI:AI,'1. MJA_BaseDatos'!D:D,"Querétaro",'1. MJA_BaseDatos'!F:F,"Si")</f>
        <v>0.32500000000000001</v>
      </c>
      <c r="H24" s="61">
        <f>AVERAGEIFS('1. MJA_BaseDatos'!AV:AV,'1. MJA_BaseDatos'!D:D,"Querétaro",'1. MJA_BaseDatos'!F:F,"Si")</f>
        <v>0.19999999999999998</v>
      </c>
      <c r="I24" s="62">
        <f>AVERAGEIFS('1. MJA_BaseDatos'!BG:BG,'1. MJA_BaseDatos'!D:D,"Querétaro",'1. MJA_BaseDatos'!F:F,"Si")</f>
        <v>0.4770833333333333</v>
      </c>
    </row>
    <row r="25" spans="1:9" x14ac:dyDescent="0.2">
      <c r="A25" s="58" t="s">
        <v>234</v>
      </c>
      <c r="B25" s="59">
        <f>AVERAGEIFS('1. MJA_BaseDatos'!G:G,'1. MJA_BaseDatos'!D:D,"Quintana Roo",'1. MJA_BaseDatos'!F:F,"Si")</f>
        <v>0.51101190476190472</v>
      </c>
      <c r="C25" s="60">
        <f t="shared" si="0"/>
        <v>9</v>
      </c>
      <c r="D25" s="59">
        <f>AVERAGEIFS('1. MJA_BaseDatos'!H:H,'1. MJA_BaseDatos'!D:D,"Quintana Roo",'1. MJA_BaseDatos'!F:F,"Si")</f>
        <v>0.37202380952380948</v>
      </c>
      <c r="E25" s="59">
        <f>AVERAGEIFS('1. MJA_BaseDatos'!I:I,'1. MJA_BaseDatos'!D:D,"Quintana Roo",'1. MJA_BaseDatos'!F:F,"Si")</f>
        <v>0.65</v>
      </c>
      <c r="F25" s="61">
        <f>AVERAGEIFS('1. MJA_BaseDatos'!J:J,'1. MJA_BaseDatos'!D:D,"Quintana Roo",'1. MJA_BaseDatos'!F:F,"Si")</f>
        <v>0.66904761904761911</v>
      </c>
      <c r="G25" s="61">
        <f>AVERAGEIFS('1. MJA_BaseDatos'!AI:AI,'1. MJA_BaseDatos'!D:D,"Quintana Roo",'1. MJA_BaseDatos'!F:F,"Si")</f>
        <v>0.5</v>
      </c>
      <c r="H25" s="61">
        <f>AVERAGEIFS('1. MJA_BaseDatos'!AV:AV,'1. MJA_BaseDatos'!D:D,"Quintana Roo",'1. MJA_BaseDatos'!F:F,"Si")</f>
        <v>0.3</v>
      </c>
      <c r="I25" s="62">
        <f>AVERAGEIFS('1. MJA_BaseDatos'!BG:BG,'1. MJA_BaseDatos'!D:D,"Quintana Roo",'1. MJA_BaseDatos'!F:F,"Si")</f>
        <v>0.57499999999999996</v>
      </c>
    </row>
    <row r="26" spans="1:9" x14ac:dyDescent="0.2">
      <c r="A26" s="58" t="s">
        <v>236</v>
      </c>
      <c r="B26" s="59">
        <f>AVERAGEIFS('1. MJA_BaseDatos'!G:G,'1. MJA_BaseDatos'!D:D,"San Luis Potosí",'1. MJA_BaseDatos'!F:F,"Si")</f>
        <v>0.36889880952380955</v>
      </c>
      <c r="C26" s="60">
        <f t="shared" si="0"/>
        <v>32</v>
      </c>
      <c r="D26" s="59">
        <f>AVERAGEIFS('1. MJA_BaseDatos'!H:H,'1. MJA_BaseDatos'!D:D,"San Luis Potosí",'1. MJA_BaseDatos'!F:F,"Si")</f>
        <v>0.33154761904761909</v>
      </c>
      <c r="E26" s="59">
        <f>AVERAGEIFS('1. MJA_BaseDatos'!I:I,'1. MJA_BaseDatos'!D:D,"San Luis Potosí",'1. MJA_BaseDatos'!F:F,"Si")</f>
        <v>0.40625</v>
      </c>
      <c r="F26" s="61">
        <f>AVERAGEIFS('1. MJA_BaseDatos'!J:J,'1. MJA_BaseDatos'!D:D,"San Luis Potosí",'1. MJA_BaseDatos'!F:F,"Si")</f>
        <v>0.48809523809523814</v>
      </c>
      <c r="G26" s="61">
        <f>AVERAGEIFS('1. MJA_BaseDatos'!AI:AI,'1. MJA_BaseDatos'!D:D,"San Luis Potosí",'1. MJA_BaseDatos'!F:F,"Si")</f>
        <v>0.42499999999999999</v>
      </c>
      <c r="H26" s="61">
        <f>AVERAGEIFS('1. MJA_BaseDatos'!AV:AV,'1. MJA_BaseDatos'!D:D,"San Luis Potosí",'1. MJA_BaseDatos'!F:F,"Si")</f>
        <v>0.16666666666666666</v>
      </c>
      <c r="I26" s="62">
        <f>AVERAGEIFS('1. MJA_BaseDatos'!BG:BG,'1. MJA_BaseDatos'!D:D,"San Luis Potosí",'1. MJA_BaseDatos'!F:F,"Si")</f>
        <v>0.39583333333333337</v>
      </c>
    </row>
    <row r="27" spans="1:9" x14ac:dyDescent="0.2">
      <c r="A27" s="58" t="s">
        <v>238</v>
      </c>
      <c r="B27" s="59">
        <f>AVERAGEIFS('1. MJA_BaseDatos'!G:G,'1. MJA_BaseDatos'!D:D,"Sinaloa",'1. MJA_BaseDatos'!F:F,"Si")</f>
        <v>0.52671130952380951</v>
      </c>
      <c r="C27" s="60">
        <f t="shared" si="0"/>
        <v>6</v>
      </c>
      <c r="D27" s="59">
        <f>AVERAGEIFS('1. MJA_BaseDatos'!H:H,'1. MJA_BaseDatos'!D:D,"Sinaloa",'1. MJA_BaseDatos'!F:F,"Si")</f>
        <v>0.43154761904761896</v>
      </c>
      <c r="E27" s="59">
        <f>AVERAGEIFS('1. MJA_BaseDatos'!I:I,'1. MJA_BaseDatos'!D:D,"Sinaloa",'1. MJA_BaseDatos'!F:F,"Si")</f>
        <v>0.62187499999999996</v>
      </c>
      <c r="F27" s="61">
        <f>AVERAGEIFS('1. MJA_BaseDatos'!J:J,'1. MJA_BaseDatos'!D:D,"Sinaloa",'1. MJA_BaseDatos'!F:F,"Si")</f>
        <v>0.65476190476190488</v>
      </c>
      <c r="G27" s="61">
        <f>AVERAGEIFS('1. MJA_BaseDatos'!AI:AI,'1. MJA_BaseDatos'!D:D,"Sinaloa",'1. MJA_BaseDatos'!F:F,"Si")</f>
        <v>0.5</v>
      </c>
      <c r="H27" s="61">
        <f>AVERAGEIFS('1. MJA_BaseDatos'!AV:AV,'1. MJA_BaseDatos'!D:D,"Sinaloa",'1. MJA_BaseDatos'!F:F,"Si")</f>
        <v>0.46666666666666662</v>
      </c>
      <c r="I27" s="62">
        <f>AVERAGEIFS('1. MJA_BaseDatos'!BG:BG,'1. MJA_BaseDatos'!D:D,"Sinaloa",'1. MJA_BaseDatos'!F:F,"Si")</f>
        <v>0.48541666666666661</v>
      </c>
    </row>
    <row r="28" spans="1:9" x14ac:dyDescent="0.2">
      <c r="A28" s="58" t="s">
        <v>240</v>
      </c>
      <c r="B28" s="59">
        <f>AVERAGEIFS('1. MJA_BaseDatos'!G:G,'1. MJA_BaseDatos'!D:D,"Sonora",'1. MJA_BaseDatos'!F:F,"Si")</f>
        <v>0.41726190476190472</v>
      </c>
      <c r="C28" s="60">
        <f t="shared" si="0"/>
        <v>26</v>
      </c>
      <c r="D28" s="59">
        <f>AVERAGEIFS('1. MJA_BaseDatos'!H:H,'1. MJA_BaseDatos'!D:D,"Sonora",'1. MJA_BaseDatos'!F:F,"Si")</f>
        <v>0.36785714285714283</v>
      </c>
      <c r="E28" s="59">
        <f>AVERAGEIFS('1. MJA_BaseDatos'!I:I,'1. MJA_BaseDatos'!D:D,"Sonora",'1. MJA_BaseDatos'!F:F,"Si")</f>
        <v>0.46666666666666667</v>
      </c>
      <c r="F28" s="61">
        <f>AVERAGEIFS('1. MJA_BaseDatos'!J:J,'1. MJA_BaseDatos'!D:D,"Sonora",'1. MJA_BaseDatos'!F:F,"Si")</f>
        <v>0.58571428571428563</v>
      </c>
      <c r="G28" s="61">
        <f>AVERAGEIFS('1. MJA_BaseDatos'!AI:AI,'1. MJA_BaseDatos'!D:D,"Sonora",'1. MJA_BaseDatos'!F:F,"Si")</f>
        <v>0.42499999999999999</v>
      </c>
      <c r="H28" s="61">
        <f>AVERAGEIFS('1. MJA_BaseDatos'!AV:AV,'1. MJA_BaseDatos'!D:D,"Sonora",'1. MJA_BaseDatos'!F:F,"Si")</f>
        <v>0.19999999999999998</v>
      </c>
      <c r="I28" s="62">
        <f>AVERAGEIFS('1. MJA_BaseDatos'!BG:BG,'1. MJA_BaseDatos'!D:D,"Sonora",'1. MJA_BaseDatos'!F:F,"Si")</f>
        <v>0.45833333333333337</v>
      </c>
    </row>
    <row r="29" spans="1:9" x14ac:dyDescent="0.2">
      <c r="A29" s="58" t="s">
        <v>241</v>
      </c>
      <c r="B29" s="59">
        <f>AVERAGEIFS('1. MJA_BaseDatos'!G:G,'1. MJA_BaseDatos'!D:D,"Tabasco",'1. MJA_BaseDatos'!F:F,"Si")</f>
        <v>0.50483630952380953</v>
      </c>
      <c r="C29" s="60">
        <f t="shared" si="0"/>
        <v>11</v>
      </c>
      <c r="D29" s="59">
        <f>AVERAGEIFS('1. MJA_BaseDatos'!H:H,'1. MJA_BaseDatos'!D:D,"Tabasco",'1. MJA_BaseDatos'!F:F,"Si")</f>
        <v>0.44404761904761908</v>
      </c>
      <c r="E29" s="59">
        <f>AVERAGEIFS('1. MJA_BaseDatos'!I:I,'1. MJA_BaseDatos'!D:D,"Tabasco",'1. MJA_BaseDatos'!F:F,"Si")</f>
        <v>0.56562500000000004</v>
      </c>
      <c r="F29" s="61">
        <f>AVERAGEIFS('1. MJA_BaseDatos'!J:J,'1. MJA_BaseDatos'!D:D,"Tabasco",'1. MJA_BaseDatos'!F:F,"Si")</f>
        <v>0.74642857142857144</v>
      </c>
      <c r="G29" s="61">
        <f>AVERAGEIFS('1. MJA_BaseDatos'!AI:AI,'1. MJA_BaseDatos'!D:D,"Tabasco",'1. MJA_BaseDatos'!F:F,"Si")</f>
        <v>0.47499999999999998</v>
      </c>
      <c r="H29" s="61">
        <f>AVERAGEIFS('1. MJA_BaseDatos'!AV:AV,'1. MJA_BaseDatos'!D:D,"Tabasco",'1. MJA_BaseDatos'!F:F,"Si")</f>
        <v>0.26666666666666666</v>
      </c>
      <c r="I29" s="62">
        <f>AVERAGEIFS('1. MJA_BaseDatos'!BG:BG,'1. MJA_BaseDatos'!D:D,"Tabasco",'1. MJA_BaseDatos'!F:F,"Si")</f>
        <v>0.53125</v>
      </c>
    </row>
    <row r="30" spans="1:9" x14ac:dyDescent="0.2">
      <c r="A30" s="58" t="s">
        <v>243</v>
      </c>
      <c r="B30" s="59">
        <f>AVERAGEIFS('1. MJA_BaseDatos'!G:G,'1. MJA_BaseDatos'!D:D,"Tamaulipas",'1. MJA_BaseDatos'!F:F,"Si")</f>
        <v>0.51815476190476184</v>
      </c>
      <c r="C30" s="60">
        <f t="shared" si="0"/>
        <v>8</v>
      </c>
      <c r="D30" s="59">
        <f>AVERAGEIFS('1. MJA_BaseDatos'!H:H,'1. MJA_BaseDatos'!D:D,"Tamaulipas",'1. MJA_BaseDatos'!F:F,"Si")</f>
        <v>0.44047619047619041</v>
      </c>
      <c r="E30" s="59">
        <f>AVERAGEIFS('1. MJA_BaseDatos'!I:I,'1. MJA_BaseDatos'!D:D,"Tamaulipas",'1. MJA_BaseDatos'!F:F,"Si")</f>
        <v>0.59583333333333344</v>
      </c>
      <c r="F30" s="61">
        <f>AVERAGEIFS('1. MJA_BaseDatos'!J:J,'1. MJA_BaseDatos'!D:D,"Tamaulipas",'1. MJA_BaseDatos'!F:F,"Si")</f>
        <v>0.61428571428571421</v>
      </c>
      <c r="G30" s="61">
        <f>AVERAGEIFS('1. MJA_BaseDatos'!AI:AI,'1. MJA_BaseDatos'!D:D,"Tamaulipas",'1. MJA_BaseDatos'!F:F,"Si")</f>
        <v>0.55000000000000004</v>
      </c>
      <c r="H30" s="61">
        <f>AVERAGEIFS('1. MJA_BaseDatos'!AV:AV,'1. MJA_BaseDatos'!D:D,"Tamaulipas",'1. MJA_BaseDatos'!F:F,"Si")</f>
        <v>0.43333333333333329</v>
      </c>
      <c r="I30" s="62">
        <f>AVERAGEIFS('1. MJA_BaseDatos'!BG:BG,'1. MJA_BaseDatos'!D:D,"Tamaulipas",'1. MJA_BaseDatos'!F:F,"Si")</f>
        <v>0.47499999999999998</v>
      </c>
    </row>
    <row r="31" spans="1:9" x14ac:dyDescent="0.2">
      <c r="A31" s="58" t="s">
        <v>245</v>
      </c>
      <c r="B31" s="59">
        <f>AVERAGEIFS('1. MJA_BaseDatos'!G:G,'1. MJA_BaseDatos'!D:D,"Tlaxcala",'1. MJA_BaseDatos'!F:F,"Si")</f>
        <v>0.55885416666666665</v>
      </c>
      <c r="C31" s="60">
        <f t="shared" si="0"/>
        <v>3</v>
      </c>
      <c r="D31" s="59">
        <f>AVERAGEIFS('1. MJA_BaseDatos'!H:H,'1. MJA_BaseDatos'!D:D,"Tlaxcala",'1. MJA_BaseDatos'!F:F,"Si")</f>
        <v>0.45833333333333337</v>
      </c>
      <c r="E31" s="59">
        <f>AVERAGEIFS('1. MJA_BaseDatos'!I:I,'1. MJA_BaseDatos'!D:D,"Tlaxcala",'1. MJA_BaseDatos'!F:F,"Si")</f>
        <v>0.65937499999999993</v>
      </c>
      <c r="F31" s="61">
        <f>AVERAGEIFS('1. MJA_BaseDatos'!J:J,'1. MJA_BaseDatos'!D:D,"Tlaxcala",'1. MJA_BaseDatos'!F:F,"Si")</f>
        <v>0.67500000000000004</v>
      </c>
      <c r="G31" s="61">
        <f>AVERAGEIFS('1. MJA_BaseDatos'!AI:AI,'1. MJA_BaseDatos'!D:D,"Tlaxcala",'1. MJA_BaseDatos'!F:F,"Si")</f>
        <v>0.55000000000000004</v>
      </c>
      <c r="H31" s="61">
        <f>AVERAGEIFS('1. MJA_BaseDatos'!AV:AV,'1. MJA_BaseDatos'!D:D,"Tlaxcala",'1. MJA_BaseDatos'!F:F,"Si")</f>
        <v>0.43333333333333329</v>
      </c>
      <c r="I31" s="62">
        <f>AVERAGEIFS('1. MJA_BaseDatos'!BG:BG,'1. MJA_BaseDatos'!D:D,"Tlaxcala",'1. MJA_BaseDatos'!F:F,"Si")</f>
        <v>0.57708333333333317</v>
      </c>
    </row>
    <row r="32" spans="1:9" x14ac:dyDescent="0.2">
      <c r="A32" s="58" t="s">
        <v>247</v>
      </c>
      <c r="B32" s="59">
        <f>AVERAGEIFS('1. MJA_BaseDatos'!G:G,'1. MJA_BaseDatos'!D:D,"Veracruz",'1. MJA_BaseDatos'!F:F,"Si")</f>
        <v>0.47589285714285712</v>
      </c>
      <c r="C32" s="60">
        <f t="shared" si="0"/>
        <v>15</v>
      </c>
      <c r="D32" s="59">
        <f>AVERAGEIFS('1. MJA_BaseDatos'!H:H,'1. MJA_BaseDatos'!D:D,"Veracruz",'1. MJA_BaseDatos'!F:F,"Si")</f>
        <v>0.32261904761904764</v>
      </c>
      <c r="E32" s="59">
        <f>AVERAGEIFS('1. MJA_BaseDatos'!I:I,'1. MJA_BaseDatos'!D:D,"Veracruz",'1. MJA_BaseDatos'!F:F,"Si")</f>
        <v>0.62916666666666665</v>
      </c>
      <c r="F32" s="61">
        <f>AVERAGEIFS('1. MJA_BaseDatos'!J:J,'1. MJA_BaseDatos'!D:D,"Veracruz",'1. MJA_BaseDatos'!F:F,"Si")</f>
        <v>0.64523809523809517</v>
      </c>
      <c r="G32" s="61">
        <f>AVERAGEIFS('1. MJA_BaseDatos'!AI:AI,'1. MJA_BaseDatos'!D:D,"Veracruz",'1. MJA_BaseDatos'!F:F,"Si")</f>
        <v>0.42499999999999999</v>
      </c>
      <c r="H32" s="61">
        <f>AVERAGEIFS('1. MJA_BaseDatos'!AV:AV,'1. MJA_BaseDatos'!D:D,"Veracruz",'1. MJA_BaseDatos'!F:F,"Si")</f>
        <v>0.33333333333333331</v>
      </c>
      <c r="I32" s="62">
        <f>AVERAGEIFS('1. MJA_BaseDatos'!BG:BG,'1. MJA_BaseDatos'!D:D,"Veracruz",'1. MJA_BaseDatos'!F:F,"Si")</f>
        <v>0.50000000000000011</v>
      </c>
    </row>
    <row r="33" spans="1:9" x14ac:dyDescent="0.2">
      <c r="A33" s="58" t="s">
        <v>480</v>
      </c>
      <c r="B33" s="59">
        <f>AVERAGE(AVERAGEIFS('1. MJA_BaseDatos'!G:G,'1. MJA_BaseDatos'!D:D,"Yucatán",'1. MJA_BaseDatos'!F:F,"Especial"),VLOOKUP("EspecialYuc1",'1. MJA_BaseDatos'!F:CK,2,FALSE),VLOOKUP("EspecialYuc2",'1. MJA_BaseDatos'!F:CK,2,FALSE),VLOOKUP("EspecialYuc3",'1. MJA_BaseDatos'!F:CK,2,FALSE),VLOOKUP("EspecialYuc4",'1. MJA_BaseDatos'!F:CK,2,FALSE))</f>
        <v>0.46034226190476185</v>
      </c>
      <c r="C33" s="60">
        <f t="shared" si="0"/>
        <v>19</v>
      </c>
      <c r="D33" s="59">
        <f>AVERAGE(AVERAGEIFS('1. MJA_BaseDatos'!H:H,'1. MJA_BaseDatos'!D:D,"Yucatán",'1. MJA_BaseDatos'!F:F,"Especial"),VLOOKUP("EspecialYuc1",'1. MJA_BaseDatos'!F:CK,3,FALSE),VLOOKUP("EspecialYuc2",'1. MJA_BaseDatos'!F:CK,3,FALSE),VLOOKUP("EspecialYuc3",'1. MJA_BaseDatos'!F:CK,3,FALSE),VLOOKUP("EspecialYuc4",'1. MJA_BaseDatos'!F:CK,3,FALSE))</f>
        <v>0.3654761904761904</v>
      </c>
      <c r="E33" s="59">
        <f>AVERAGE(AVERAGEIFS('1. MJA_BaseDatos'!I:I,'1. MJA_BaseDatos'!D:D,"Yucatán",'1. MJA_BaseDatos'!F:F,"Especial"),VLOOKUP("EspecialYuc1",'1. MJA_BaseDatos'!F:CK,4,FALSE),VLOOKUP("EspecialYuc2",'1. MJA_BaseDatos'!F:CK,4,FALSE),VLOOKUP("EspecialYuc3",'1. MJA_BaseDatos'!F:CK,4,FALSE),VLOOKUP("EspecialYuc4",'1. MJA_BaseDatos'!F:CK,4,FALSE))</f>
        <v>0.5552083333333333</v>
      </c>
      <c r="F33" s="61">
        <f>AVERAGE(AVERAGEIFS('1. MJA_BaseDatos'!J:J,'1. MJA_BaseDatos'!D:D,"Yucatán",'1. MJA_BaseDatos'!F:F,"Especial"),VLOOKUP("EspecialYuc1",'1. MJA_BaseDatos'!F:CK,5,FALSE),VLOOKUP("EspecialYuc2",'1. MJA_BaseDatos'!F:CK,5,FALSE),VLOOKUP("EspecialYuc3",'1. MJA_BaseDatos'!F:CK,5,FALSE),VLOOKUP("EspecialYuc4",'1. MJA_BaseDatos'!F:CK,5,FALSE))</f>
        <v>0.58095238095238089</v>
      </c>
      <c r="G33" s="61">
        <f>AVERAGE(AVERAGEIFS('1. MJA_BaseDatos'!AI:AI,'1. MJA_BaseDatos'!D:D,"Yucatán",'1. MJA_BaseDatos'!F:F,"Especial"),VLOOKUP("EspecialYuc1",'1. MJA_BaseDatos'!F:CK,30,FALSE),VLOOKUP("EspecialYuc2",'1. MJA_BaseDatos'!F:CK,30,FALSE),VLOOKUP("EspecialYuc3",'1. MJA_BaseDatos'!F:CK,30,FALSE),VLOOKUP("EspecialYuc4",'1. MJA_BaseDatos'!F:CK,30,FALSE))</f>
        <v>0.42499999999999999</v>
      </c>
      <c r="H33" s="61">
        <f>AVERAGE(AVERAGEIFS('1. MJA_BaseDatos'!AV:AV,'1. MJA_BaseDatos'!D:D,"Yucatán",'1. MJA_BaseDatos'!F:F,"Especial"),VLOOKUP("EspecialYuc1",'1. MJA_BaseDatos'!F:CK,43,FALSE),VLOOKUP("EspecialYuc2",'1. MJA_BaseDatos'!F:CK,43,FALSE),VLOOKUP("EspecialYuc3",'1. MJA_BaseDatos'!F:CK,43,FALSE),VLOOKUP("EspecialYuc4",'1. MJA_BaseDatos'!F:CK,43,FALSE))</f>
        <v>0.25</v>
      </c>
      <c r="I33" s="62">
        <f>AVERAGE(AVERAGEIFS('1. MJA_BaseDatos'!BG:BG,'1. MJA_BaseDatos'!D:D,"Yucatán",'1. MJA_BaseDatos'!F:F,"Especial"),VLOOKUP("EspecialYuc1",'1. MJA_BaseDatos'!F:CK,54,FALSE),VLOOKUP("EspecialYuc2",'1. MJA_BaseDatos'!F:CK,54,FALSE),VLOOKUP("EspecialYuc3",'1. MJA_BaseDatos'!F:CK,54,FALSE),VLOOKUP("EspecialYuc4",'1. MJA_BaseDatos'!F:CK,54,FALSE))</f>
        <v>0.58541666666666659</v>
      </c>
    </row>
    <row r="34" spans="1:9" ht="13.5" thickBot="1" x14ac:dyDescent="0.25">
      <c r="A34" s="63" t="s">
        <v>251</v>
      </c>
      <c r="B34" s="64">
        <f>AVERAGEIFS('1. MJA_BaseDatos'!G:G,'1. MJA_BaseDatos'!D:D,"Zacatecas",'1. MJA_BaseDatos'!F:F,"Si")</f>
        <v>0.43452380952380948</v>
      </c>
      <c r="C34" s="65">
        <f t="shared" si="0"/>
        <v>21</v>
      </c>
      <c r="D34" s="64">
        <f>AVERAGEIFS('1. MJA_BaseDatos'!H:H,'1. MJA_BaseDatos'!D:D,"Zacatecas",'1. MJA_BaseDatos'!F:F,"Si")</f>
        <v>0.37738095238095237</v>
      </c>
      <c r="E34" s="64">
        <f>AVERAGEIFS('1. MJA_BaseDatos'!I:I,'1. MJA_BaseDatos'!D:D,"Zacatecas",'1. MJA_BaseDatos'!F:F,"Si")</f>
        <v>0.49166666666666659</v>
      </c>
      <c r="F34" s="66">
        <f>AVERAGEIFS('1. MJA_BaseDatos'!J:J,'1. MJA_BaseDatos'!D:D,"Zacatecas",'1. MJA_BaseDatos'!F:F,"Si")</f>
        <v>0.62142857142857133</v>
      </c>
      <c r="G34" s="66">
        <f>AVERAGEIFS('1. MJA_BaseDatos'!AI:AI,'1. MJA_BaseDatos'!D:D,"Zacatecas",'1. MJA_BaseDatos'!F:F,"Si")</f>
        <v>0.4</v>
      </c>
      <c r="H34" s="66">
        <f>AVERAGEIFS('1. MJA_BaseDatos'!AV:AV,'1. MJA_BaseDatos'!D:D,"Zacatecas",'1. MJA_BaseDatos'!F:F,"Si")</f>
        <v>0.3</v>
      </c>
      <c r="I34" s="67">
        <f>AVERAGEIFS('1. MJA_BaseDatos'!BG:BG,'1. MJA_BaseDatos'!D:D,"Zacatecas",'1. MJA_BaseDatos'!F:F,"Si")</f>
        <v>0.41666666666666663</v>
      </c>
    </row>
    <row r="37" spans="1:9" x14ac:dyDescent="0.2">
      <c r="A37" s="68" t="s">
        <v>481</v>
      </c>
    </row>
    <row r="38" spans="1:9" ht="37.5" customHeight="1" x14ac:dyDescent="0.2">
      <c r="A38" s="121" t="s">
        <v>482</v>
      </c>
      <c r="B38" s="121"/>
      <c r="C38" s="121"/>
      <c r="D38" s="121"/>
      <c r="E38" s="121"/>
      <c r="F38" s="121"/>
      <c r="G38" s="121"/>
      <c r="H38" s="121"/>
      <c r="I38" s="121"/>
    </row>
    <row r="39" spans="1:9" x14ac:dyDescent="0.2">
      <c r="A39" s="121" t="s">
        <v>483</v>
      </c>
      <c r="B39" s="122"/>
      <c r="C39" s="122"/>
      <c r="D39" s="122"/>
      <c r="E39" s="122"/>
      <c r="F39" s="122"/>
      <c r="G39" s="122"/>
      <c r="H39" s="122"/>
      <c r="I39" s="122"/>
    </row>
    <row r="40" spans="1:9" ht="38.25" customHeight="1" x14ac:dyDescent="0.2">
      <c r="A40" s="122"/>
      <c r="B40" s="122"/>
      <c r="C40" s="122"/>
      <c r="D40" s="122"/>
      <c r="E40" s="122"/>
      <c r="F40" s="122"/>
      <c r="G40" s="122"/>
      <c r="H40" s="122"/>
      <c r="I40" s="122"/>
    </row>
    <row r="41" spans="1:9" ht="45" customHeight="1" x14ac:dyDescent="0.2">
      <c r="A41" s="121" t="s">
        <v>484</v>
      </c>
      <c r="B41" s="121"/>
      <c r="C41" s="121"/>
      <c r="D41" s="121"/>
      <c r="E41" s="121"/>
      <c r="F41" s="121"/>
      <c r="G41" s="121"/>
      <c r="H41" s="121"/>
      <c r="I41" s="121"/>
    </row>
  </sheetData>
  <sheetProtection formatCells="0" formatColumns="0" formatRows="0" sort="0" autoFilter="0"/>
  <autoFilter ref="A1:I1" xr:uid="{00000000-0001-0000-0900-000000000000}"/>
  <mergeCells count="3">
    <mergeCell ref="A38:I38"/>
    <mergeCell ref="A39:I40"/>
    <mergeCell ref="A41:I41"/>
  </mergeCells>
  <conditionalFormatting sqref="C2:C34">
    <cfRule type="duplicateValues" dxfId="1" priority="1"/>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9EA43-B2E4-41AD-BD00-87C38992A3BC}">
  <dimension ref="B4:S79"/>
  <sheetViews>
    <sheetView showGridLines="0" zoomScale="90" zoomScaleNormal="90" workbookViewId="0"/>
  </sheetViews>
  <sheetFormatPr baseColWidth="10" defaultColWidth="11.42578125" defaultRowHeight="12.75" x14ac:dyDescent="0.2"/>
  <cols>
    <col min="1" max="1" width="14.28515625" customWidth="1"/>
    <col min="2" max="2" width="8.28515625" customWidth="1"/>
    <col min="3" max="3" width="42.7109375" customWidth="1"/>
    <col min="4" max="4" width="20.7109375" customWidth="1"/>
    <col min="9" max="14" width="4" customWidth="1"/>
  </cols>
  <sheetData>
    <row r="4" spans="5:5" ht="22.5" x14ac:dyDescent="0.3">
      <c r="E4" s="9" t="s">
        <v>485</v>
      </c>
    </row>
    <row r="20" spans="16:19" x14ac:dyDescent="0.2">
      <c r="P20" t="s">
        <v>453</v>
      </c>
    </row>
    <row r="21" spans="16:19" x14ac:dyDescent="0.2">
      <c r="S21" s="8"/>
    </row>
    <row r="34" spans="2:4" ht="21" x14ac:dyDescent="0.25">
      <c r="B34" s="10"/>
    </row>
    <row r="35" spans="2:4" ht="21" x14ac:dyDescent="0.25">
      <c r="B35" s="10"/>
      <c r="C35" s="19" t="s">
        <v>486</v>
      </c>
    </row>
    <row r="36" spans="2:4" s="11" customFormat="1" ht="54.95" customHeight="1" x14ac:dyDescent="0.2">
      <c r="C36" s="123" t="s">
        <v>487</v>
      </c>
      <c r="D36" s="123" t="s">
        <v>488</v>
      </c>
    </row>
    <row r="37" spans="2:4" s="11" customFormat="1" ht="54.95" customHeight="1" thickBot="1" x14ac:dyDescent="0.25">
      <c r="C37" s="124"/>
      <c r="D37" s="124"/>
    </row>
    <row r="38" spans="2:4" s="11" customFormat="1" ht="54.95" customHeight="1" x14ac:dyDescent="0.2">
      <c r="C38" s="12" t="s">
        <v>101</v>
      </c>
      <c r="D38" s="13">
        <v>1.1000000000000001</v>
      </c>
    </row>
    <row r="39" spans="2:4" s="11" customFormat="1" ht="54.95" customHeight="1" x14ac:dyDescent="0.2">
      <c r="C39" s="14" t="s">
        <v>489</v>
      </c>
      <c r="D39" s="15">
        <v>1.2</v>
      </c>
    </row>
    <row r="40" spans="2:4" s="11" customFormat="1" ht="54.95" customHeight="1" x14ac:dyDescent="0.2">
      <c r="C40" s="14" t="s">
        <v>490</v>
      </c>
      <c r="D40" s="15">
        <v>1.4</v>
      </c>
    </row>
    <row r="41" spans="2:4" s="11" customFormat="1" ht="54.95" customHeight="1" x14ac:dyDescent="0.2">
      <c r="C41" s="14" t="s">
        <v>491</v>
      </c>
      <c r="D41" s="15">
        <v>1.5</v>
      </c>
    </row>
    <row r="42" spans="2:4" s="11" customFormat="1" ht="54.95" customHeight="1" x14ac:dyDescent="0.2">
      <c r="C42" s="14" t="s">
        <v>492</v>
      </c>
      <c r="D42" s="15">
        <v>1.6</v>
      </c>
    </row>
    <row r="43" spans="2:4" s="11" customFormat="1" ht="54.95" customHeight="1" x14ac:dyDescent="0.2">
      <c r="C43" s="14" t="s">
        <v>493</v>
      </c>
      <c r="D43" s="15">
        <v>1.7</v>
      </c>
    </row>
    <row r="44" spans="2:4" s="11" customFormat="1" ht="54.95" customHeight="1" x14ac:dyDescent="0.2">
      <c r="C44" s="14" t="s">
        <v>494</v>
      </c>
      <c r="D44" s="15">
        <v>1.8</v>
      </c>
    </row>
    <row r="45" spans="2:4" s="11" customFormat="1" ht="54.95" customHeight="1" x14ac:dyDescent="0.2">
      <c r="C45" s="14" t="s">
        <v>114</v>
      </c>
      <c r="D45" s="15">
        <v>2.1</v>
      </c>
    </row>
    <row r="46" spans="2:4" s="11" customFormat="1" ht="54.95" customHeight="1" x14ac:dyDescent="0.2">
      <c r="C46" s="14" t="s">
        <v>495</v>
      </c>
      <c r="D46" s="15">
        <v>2.2999999999999998</v>
      </c>
    </row>
    <row r="47" spans="2:4" s="11" customFormat="1" ht="54.95" customHeight="1" x14ac:dyDescent="0.2">
      <c r="C47" s="14" t="s">
        <v>496</v>
      </c>
      <c r="D47" s="15">
        <v>1.3</v>
      </c>
    </row>
    <row r="48" spans="2:4" s="11" customFormat="1" ht="54.95" customHeight="1" x14ac:dyDescent="0.2">
      <c r="C48" s="14" t="s">
        <v>497</v>
      </c>
      <c r="D48" s="15">
        <v>3.1</v>
      </c>
    </row>
    <row r="49" spans="3:4" s="11" customFormat="1" ht="54.95" customHeight="1" x14ac:dyDescent="0.2">
      <c r="C49" s="14" t="s">
        <v>498</v>
      </c>
      <c r="D49" s="15">
        <v>3.2</v>
      </c>
    </row>
    <row r="50" spans="3:4" s="11" customFormat="1" ht="54.95" customHeight="1" x14ac:dyDescent="0.2">
      <c r="C50" s="14" t="s">
        <v>499</v>
      </c>
      <c r="D50" s="15">
        <v>4.0999999999999996</v>
      </c>
    </row>
    <row r="51" spans="3:4" s="11" customFormat="1" ht="54.95" customHeight="1" x14ac:dyDescent="0.2">
      <c r="C51" s="14" t="s">
        <v>500</v>
      </c>
      <c r="D51" s="15">
        <v>4.2</v>
      </c>
    </row>
    <row r="52" spans="3:4" s="11" customFormat="1" ht="54.95" customHeight="1" x14ac:dyDescent="0.2">
      <c r="C52" s="14" t="s">
        <v>134</v>
      </c>
      <c r="D52" s="16">
        <v>4.3</v>
      </c>
    </row>
    <row r="53" spans="3:4" s="11" customFormat="1" ht="54.95" customHeight="1" x14ac:dyDescent="0.2">
      <c r="C53" s="14" t="s">
        <v>135</v>
      </c>
      <c r="D53" s="16">
        <v>4.4000000000000004</v>
      </c>
    </row>
    <row r="54" spans="3:4" s="11" customFormat="1" ht="54.95" customHeight="1" x14ac:dyDescent="0.2">
      <c r="C54" s="14" t="s">
        <v>501</v>
      </c>
      <c r="D54" s="16">
        <v>5.0999999999999996</v>
      </c>
    </row>
    <row r="55" spans="3:4" s="11" customFormat="1" ht="54.95" customHeight="1" x14ac:dyDescent="0.2">
      <c r="C55" s="14" t="s">
        <v>502</v>
      </c>
      <c r="D55" s="16">
        <v>5.2</v>
      </c>
    </row>
    <row r="56" spans="3:4" s="11" customFormat="1" ht="54.95" customHeight="1" x14ac:dyDescent="0.2">
      <c r="C56" s="14" t="s">
        <v>503</v>
      </c>
      <c r="D56" s="16">
        <v>5.3</v>
      </c>
    </row>
    <row r="57" spans="3:4" s="11" customFormat="1" ht="54.95" customHeight="1" x14ac:dyDescent="0.2">
      <c r="C57" s="14" t="s">
        <v>144</v>
      </c>
      <c r="D57" s="16">
        <v>6.1</v>
      </c>
    </row>
    <row r="58" spans="3:4" s="11" customFormat="1" ht="54.95" customHeight="1" x14ac:dyDescent="0.2">
      <c r="C58" s="14" t="s">
        <v>145</v>
      </c>
      <c r="D58" s="16">
        <v>6.2</v>
      </c>
    </row>
    <row r="59" spans="3:4" s="11" customFormat="1" ht="54.95" customHeight="1" x14ac:dyDescent="0.2">
      <c r="C59" s="14" t="s">
        <v>504</v>
      </c>
      <c r="D59" s="16">
        <v>7.1</v>
      </c>
    </row>
    <row r="60" spans="3:4" s="11" customFormat="1" ht="54.95" customHeight="1" x14ac:dyDescent="0.2">
      <c r="C60" s="14" t="s">
        <v>150</v>
      </c>
      <c r="D60" s="16">
        <v>8.1</v>
      </c>
    </row>
    <row r="61" spans="3:4" s="11" customFormat="1" ht="54.95" customHeight="1" x14ac:dyDescent="0.2">
      <c r="C61" s="14" t="s">
        <v>151</v>
      </c>
      <c r="D61" s="16">
        <v>8.1999999999999993</v>
      </c>
    </row>
    <row r="62" spans="3:4" s="11" customFormat="1" ht="54.95" customHeight="1" x14ac:dyDescent="0.2">
      <c r="C62" s="14" t="s">
        <v>505</v>
      </c>
      <c r="D62" s="16">
        <v>2.2000000000000002</v>
      </c>
    </row>
    <row r="63" spans="3:4" s="11" customFormat="1" ht="54.95" customHeight="1" x14ac:dyDescent="0.2">
      <c r="C63" s="14" t="s">
        <v>506</v>
      </c>
      <c r="D63" s="16">
        <v>3.3</v>
      </c>
    </row>
    <row r="64" spans="3:4" s="11" customFormat="1" ht="54.95" customHeight="1" x14ac:dyDescent="0.2">
      <c r="C64" s="14" t="s">
        <v>507</v>
      </c>
      <c r="D64" s="16">
        <v>7.2</v>
      </c>
    </row>
    <row r="65" spans="3:4" s="11" customFormat="1" ht="54.95" customHeight="1" x14ac:dyDescent="0.2">
      <c r="C65" s="14" t="s">
        <v>155</v>
      </c>
      <c r="D65" s="16">
        <v>11.3</v>
      </c>
    </row>
    <row r="66" spans="3:4" s="11" customFormat="1" ht="54.95" customHeight="1" x14ac:dyDescent="0.2">
      <c r="C66" s="14" t="s">
        <v>157</v>
      </c>
      <c r="D66" s="16">
        <v>9.1</v>
      </c>
    </row>
    <row r="67" spans="3:4" s="11" customFormat="1" ht="54.95" customHeight="1" x14ac:dyDescent="0.2">
      <c r="C67" s="14" t="s">
        <v>158</v>
      </c>
      <c r="D67" s="16">
        <v>9.1999999999999993</v>
      </c>
    </row>
    <row r="68" spans="3:4" s="11" customFormat="1" ht="54.95" customHeight="1" x14ac:dyDescent="0.2">
      <c r="C68" s="14" t="s">
        <v>159</v>
      </c>
      <c r="D68" s="16">
        <v>9.3000000000000007</v>
      </c>
    </row>
    <row r="69" spans="3:4" s="11" customFormat="1" ht="54.95" customHeight="1" x14ac:dyDescent="0.2">
      <c r="C69" s="14" t="s">
        <v>160</v>
      </c>
      <c r="D69" s="16">
        <v>9.4</v>
      </c>
    </row>
    <row r="70" spans="3:4" s="11" customFormat="1" ht="54.95" customHeight="1" x14ac:dyDescent="0.2">
      <c r="C70" s="14" t="s">
        <v>161</v>
      </c>
      <c r="D70" s="16">
        <v>9.5</v>
      </c>
    </row>
    <row r="71" spans="3:4" s="11" customFormat="1" ht="54.95" customHeight="1" x14ac:dyDescent="0.2">
      <c r="C71" s="14" t="s">
        <v>508</v>
      </c>
      <c r="D71" s="16">
        <v>9.6</v>
      </c>
    </row>
    <row r="72" spans="3:4" s="11" customFormat="1" ht="54.95" customHeight="1" x14ac:dyDescent="0.2">
      <c r="C72" s="14" t="s">
        <v>165</v>
      </c>
      <c r="D72" s="16">
        <v>10.1</v>
      </c>
    </row>
    <row r="73" spans="3:4" s="11" customFormat="1" ht="54.95" customHeight="1" x14ac:dyDescent="0.2">
      <c r="C73" s="14" t="s">
        <v>166</v>
      </c>
      <c r="D73" s="16">
        <v>10.199999999999999</v>
      </c>
    </row>
    <row r="74" spans="3:4" s="11" customFormat="1" ht="54.95" customHeight="1" x14ac:dyDescent="0.2">
      <c r="C74" s="14" t="s">
        <v>167</v>
      </c>
      <c r="D74" s="16">
        <v>10.3</v>
      </c>
    </row>
    <row r="75" spans="3:4" s="11" customFormat="1" ht="54.95" customHeight="1" x14ac:dyDescent="0.2">
      <c r="C75" s="14" t="s">
        <v>509</v>
      </c>
      <c r="D75" s="16">
        <v>7.3</v>
      </c>
    </row>
    <row r="76" spans="3:4" s="11" customFormat="1" ht="54.95" customHeight="1" x14ac:dyDescent="0.2">
      <c r="C76" s="14" t="s">
        <v>170</v>
      </c>
      <c r="D76" s="16">
        <v>11.1</v>
      </c>
    </row>
    <row r="77" spans="3:4" s="11" customFormat="1" ht="54.95" customHeight="1" x14ac:dyDescent="0.2">
      <c r="C77" s="14" t="s">
        <v>173</v>
      </c>
      <c r="D77" s="16">
        <v>11.2</v>
      </c>
    </row>
    <row r="78" spans="3:4" s="11" customFormat="1" ht="54.95" customHeight="1" x14ac:dyDescent="0.2">
      <c r="C78" s="14" t="s">
        <v>176</v>
      </c>
      <c r="D78" s="16">
        <v>11.4</v>
      </c>
    </row>
    <row r="79" spans="3:4" s="11" customFormat="1" ht="54.95" customHeight="1" thickBot="1" x14ac:dyDescent="0.25">
      <c r="C79" s="17" t="s">
        <v>510</v>
      </c>
      <c r="D79" s="18">
        <v>8.3000000000000007</v>
      </c>
    </row>
  </sheetData>
  <sheetProtection formatCells="0" formatColumns="0" formatRows="0" sort="0"/>
  <mergeCells count="2">
    <mergeCell ref="C36:C37"/>
    <mergeCell ref="D36:D37"/>
  </mergeCells>
  <pageMargins left="0.7" right="0.7" top="0.75" bottom="0.75" header="0.3" footer="0.3"/>
  <pageSetup orientation="portrait" horizontalDpi="30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4E516-C24B-45E2-86E9-E7DFE42178D1}">
  <dimension ref="A1:AU969"/>
  <sheetViews>
    <sheetView zoomScale="90" zoomScaleNormal="90" workbookViewId="0">
      <pane xSplit="4" ySplit="2" topLeftCell="E3" activePane="bottomRight" state="frozen"/>
      <selection pane="topRight"/>
      <selection pane="bottomLeft"/>
      <selection pane="bottomRight" sqref="A1:XFD1048576"/>
    </sheetView>
  </sheetViews>
  <sheetFormatPr baseColWidth="10" defaultColWidth="13.7109375" defaultRowHeight="35.1" customHeight="1" x14ac:dyDescent="0.2"/>
  <cols>
    <col min="1" max="4" width="13.7109375" style="80"/>
    <col min="5" max="46" width="13.7109375" style="90"/>
    <col min="47" max="16384" width="13.7109375" style="80"/>
  </cols>
  <sheetData>
    <row r="1" spans="1:46" s="72" customFormat="1" ht="35.1" customHeight="1" x14ac:dyDescent="0.2">
      <c r="A1" s="70" t="s">
        <v>1</v>
      </c>
      <c r="B1" s="70" t="s">
        <v>2</v>
      </c>
      <c r="C1" s="70" t="s">
        <v>3</v>
      </c>
      <c r="D1" s="70" t="s">
        <v>4</v>
      </c>
      <c r="E1" s="71" t="s">
        <v>101</v>
      </c>
      <c r="F1" s="71" t="s">
        <v>489</v>
      </c>
      <c r="G1" s="71" t="s">
        <v>490</v>
      </c>
      <c r="H1" s="71" t="s">
        <v>491</v>
      </c>
      <c r="I1" s="71" t="s">
        <v>492</v>
      </c>
      <c r="J1" s="71" t="s">
        <v>493</v>
      </c>
      <c r="K1" s="71" t="s">
        <v>494</v>
      </c>
      <c r="L1" s="71" t="s">
        <v>114</v>
      </c>
      <c r="M1" s="71" t="s">
        <v>495</v>
      </c>
      <c r="N1" s="71" t="s">
        <v>496</v>
      </c>
      <c r="O1" s="71" t="s">
        <v>497</v>
      </c>
      <c r="P1" s="71" t="s">
        <v>498</v>
      </c>
      <c r="Q1" s="71" t="s">
        <v>511</v>
      </c>
      <c r="R1" s="71" t="s">
        <v>512</v>
      </c>
      <c r="S1" s="71" t="s">
        <v>513</v>
      </c>
      <c r="T1" s="71" t="s">
        <v>514</v>
      </c>
      <c r="U1" s="71" t="s">
        <v>501</v>
      </c>
      <c r="V1" s="71" t="s">
        <v>502</v>
      </c>
      <c r="W1" s="71" t="s">
        <v>503</v>
      </c>
      <c r="X1" s="71" t="s">
        <v>144</v>
      </c>
      <c r="Y1" s="71" t="s">
        <v>145</v>
      </c>
      <c r="Z1" s="71" t="s">
        <v>504</v>
      </c>
      <c r="AA1" s="71" t="s">
        <v>150</v>
      </c>
      <c r="AB1" s="71" t="s">
        <v>151</v>
      </c>
      <c r="AC1" s="71" t="s">
        <v>515</v>
      </c>
      <c r="AD1" s="71" t="s">
        <v>516</v>
      </c>
      <c r="AE1" s="71" t="s">
        <v>507</v>
      </c>
      <c r="AF1" s="71" t="s">
        <v>155</v>
      </c>
      <c r="AG1" s="71" t="s">
        <v>157</v>
      </c>
      <c r="AH1" s="71" t="s">
        <v>158</v>
      </c>
      <c r="AI1" s="71" t="s">
        <v>159</v>
      </c>
      <c r="AJ1" s="71" t="s">
        <v>160</v>
      </c>
      <c r="AK1" s="71" t="s">
        <v>161</v>
      </c>
      <c r="AL1" s="71" t="s">
        <v>508</v>
      </c>
      <c r="AM1" s="71" t="s">
        <v>165</v>
      </c>
      <c r="AN1" s="71" t="s">
        <v>166</v>
      </c>
      <c r="AO1" s="71" t="s">
        <v>167</v>
      </c>
      <c r="AP1" s="71" t="s">
        <v>509</v>
      </c>
      <c r="AQ1" s="71" t="s">
        <v>170</v>
      </c>
      <c r="AR1" s="71" t="s">
        <v>173</v>
      </c>
      <c r="AS1" s="71" t="s">
        <v>176</v>
      </c>
      <c r="AT1" s="71" t="s">
        <v>510</v>
      </c>
    </row>
    <row r="2" spans="1:46" s="77" customFormat="1" ht="12" x14ac:dyDescent="0.2">
      <c r="A2" s="73"/>
      <c r="B2" s="74"/>
      <c r="C2" s="74"/>
      <c r="D2" s="75" t="s">
        <v>517</v>
      </c>
      <c r="E2" s="76">
        <v>1.1000000000000001</v>
      </c>
      <c r="F2" s="76">
        <v>1.2</v>
      </c>
      <c r="G2" s="76">
        <v>1.4</v>
      </c>
      <c r="H2" s="76">
        <v>1.5</v>
      </c>
      <c r="I2" s="76">
        <v>1.6</v>
      </c>
      <c r="J2" s="76">
        <v>1.7</v>
      </c>
      <c r="K2" s="76">
        <v>1.8</v>
      </c>
      <c r="L2" s="76">
        <v>2.1</v>
      </c>
      <c r="M2" s="76">
        <v>2.2999999999999998</v>
      </c>
      <c r="N2" s="76">
        <v>1.3</v>
      </c>
      <c r="O2" s="76">
        <v>3.1</v>
      </c>
      <c r="P2" s="76">
        <v>3.2</v>
      </c>
      <c r="Q2" s="76">
        <v>4.0999999999999996</v>
      </c>
      <c r="R2" s="76">
        <v>4.2</v>
      </c>
      <c r="S2" s="76">
        <v>4.3</v>
      </c>
      <c r="T2" s="76">
        <v>4.4000000000000004</v>
      </c>
      <c r="U2" s="76">
        <v>5.0999999999999996</v>
      </c>
      <c r="V2" s="76">
        <v>5.2</v>
      </c>
      <c r="W2" s="76">
        <v>5.3</v>
      </c>
      <c r="X2" s="76">
        <v>6.1</v>
      </c>
      <c r="Y2" s="76">
        <v>6.2</v>
      </c>
      <c r="Z2" s="76">
        <v>7.1</v>
      </c>
      <c r="AA2" s="76">
        <v>8.1</v>
      </c>
      <c r="AB2" s="76">
        <v>8.1999999999999993</v>
      </c>
      <c r="AC2" s="76">
        <v>2.2000000000000002</v>
      </c>
      <c r="AD2" s="76">
        <v>3.3</v>
      </c>
      <c r="AE2" s="76">
        <v>7.2</v>
      </c>
      <c r="AF2" s="76">
        <v>11.3</v>
      </c>
      <c r="AG2" s="76">
        <v>9.1</v>
      </c>
      <c r="AH2" s="76">
        <v>9.1999999999999993</v>
      </c>
      <c r="AI2" s="76">
        <v>9.3000000000000007</v>
      </c>
      <c r="AJ2" s="76">
        <v>9.4</v>
      </c>
      <c r="AK2" s="76">
        <v>9.5</v>
      </c>
      <c r="AL2" s="76">
        <v>9.6</v>
      </c>
      <c r="AM2" s="76">
        <v>10.1</v>
      </c>
      <c r="AN2" s="76">
        <v>10.199999999999999</v>
      </c>
      <c r="AO2" s="76">
        <v>10.3</v>
      </c>
      <c r="AP2" s="76">
        <v>7.3</v>
      </c>
      <c r="AQ2" s="76">
        <v>11.1</v>
      </c>
      <c r="AR2" s="76">
        <v>11.2</v>
      </c>
      <c r="AS2" s="76">
        <v>11.4</v>
      </c>
      <c r="AT2" s="76">
        <v>8.3000000000000007</v>
      </c>
    </row>
    <row r="3" spans="1:46" ht="35.1" customHeight="1" x14ac:dyDescent="0.2">
      <c r="A3" s="78">
        <v>1</v>
      </c>
      <c r="B3" s="79" t="s">
        <v>518</v>
      </c>
      <c r="C3" s="78" t="s">
        <v>188</v>
      </c>
      <c r="D3" s="78" t="s">
        <v>189</v>
      </c>
      <c r="E3" s="78">
        <v>1</v>
      </c>
      <c r="F3" s="78">
        <v>1</v>
      </c>
      <c r="G3" s="78">
        <v>0.75</v>
      </c>
      <c r="H3" s="78" t="s">
        <v>519</v>
      </c>
      <c r="I3" s="78">
        <v>1</v>
      </c>
      <c r="J3" s="78">
        <v>1</v>
      </c>
      <c r="K3" s="78">
        <v>1</v>
      </c>
      <c r="L3" s="78">
        <v>1</v>
      </c>
      <c r="M3" s="78">
        <v>1</v>
      </c>
      <c r="N3" s="78">
        <v>1</v>
      </c>
      <c r="O3" s="78" t="s">
        <v>519</v>
      </c>
      <c r="P3" s="78" t="s">
        <v>519</v>
      </c>
      <c r="Q3" s="78">
        <v>1</v>
      </c>
      <c r="R3" s="78" t="s">
        <v>519</v>
      </c>
      <c r="S3" s="78" t="s">
        <v>519</v>
      </c>
      <c r="T3" s="78" t="s">
        <v>519</v>
      </c>
      <c r="U3" s="78" t="s">
        <v>519</v>
      </c>
      <c r="V3" s="78" t="s">
        <v>519</v>
      </c>
      <c r="W3" s="78" t="s">
        <v>519</v>
      </c>
      <c r="X3" s="78">
        <v>1</v>
      </c>
      <c r="Y3" s="78" t="s">
        <v>519</v>
      </c>
      <c r="Z3" s="78">
        <v>1</v>
      </c>
      <c r="AA3" s="78">
        <v>1</v>
      </c>
      <c r="AB3" s="78">
        <v>1</v>
      </c>
      <c r="AC3" s="78" t="s">
        <v>519</v>
      </c>
      <c r="AD3" s="78" t="s">
        <v>519</v>
      </c>
      <c r="AE3" s="78" t="s">
        <v>519</v>
      </c>
      <c r="AF3" s="78">
        <v>1</v>
      </c>
      <c r="AG3" s="78" t="s">
        <v>519</v>
      </c>
      <c r="AH3" s="78">
        <v>1</v>
      </c>
      <c r="AI3" s="78">
        <v>1</v>
      </c>
      <c r="AJ3" s="78" t="s">
        <v>519</v>
      </c>
      <c r="AK3" s="78" t="s">
        <v>519</v>
      </c>
      <c r="AL3" s="78" t="s">
        <v>519</v>
      </c>
      <c r="AM3" s="78">
        <v>1</v>
      </c>
      <c r="AN3" s="78">
        <v>1</v>
      </c>
      <c r="AO3" s="78">
        <v>1</v>
      </c>
      <c r="AP3" s="78">
        <v>1</v>
      </c>
      <c r="AQ3" s="78">
        <v>1</v>
      </c>
      <c r="AR3" s="78">
        <v>1</v>
      </c>
      <c r="AS3" s="78" t="s">
        <v>519</v>
      </c>
      <c r="AT3" s="78">
        <v>1</v>
      </c>
    </row>
    <row r="4" spans="1:46" ht="35.1" customHeight="1" x14ac:dyDescent="0.2">
      <c r="A4" s="78">
        <v>2</v>
      </c>
      <c r="B4" s="79" t="s">
        <v>192</v>
      </c>
      <c r="C4" s="78" t="s">
        <v>188</v>
      </c>
      <c r="D4" s="78" t="s">
        <v>193</v>
      </c>
      <c r="E4" s="78">
        <v>1</v>
      </c>
      <c r="F4" s="78">
        <v>1</v>
      </c>
      <c r="G4" s="78">
        <v>0.75</v>
      </c>
      <c r="H4" s="78" t="s">
        <v>519</v>
      </c>
      <c r="I4" s="78" t="s">
        <v>519</v>
      </c>
      <c r="J4" s="78" t="s">
        <v>519</v>
      </c>
      <c r="K4" s="78">
        <v>1</v>
      </c>
      <c r="L4" s="78" t="s">
        <v>519</v>
      </c>
      <c r="M4" s="78">
        <v>1</v>
      </c>
      <c r="N4" s="78">
        <v>1</v>
      </c>
      <c r="O4" s="78" t="s">
        <v>519</v>
      </c>
      <c r="P4" s="78" t="s">
        <v>519</v>
      </c>
      <c r="Q4" s="78" t="s">
        <v>519</v>
      </c>
      <c r="R4" s="78">
        <v>1</v>
      </c>
      <c r="S4" s="78">
        <v>1</v>
      </c>
      <c r="T4" s="78" t="s">
        <v>519</v>
      </c>
      <c r="U4" s="78">
        <v>1</v>
      </c>
      <c r="V4" s="78">
        <v>1</v>
      </c>
      <c r="W4" s="78">
        <v>1</v>
      </c>
      <c r="X4" s="78" t="s">
        <v>519</v>
      </c>
      <c r="Y4" s="78" t="s">
        <v>519</v>
      </c>
      <c r="Z4" s="78">
        <v>1</v>
      </c>
      <c r="AA4" s="78">
        <v>1</v>
      </c>
      <c r="AB4" s="78">
        <v>1</v>
      </c>
      <c r="AC4" s="78" t="s">
        <v>519</v>
      </c>
      <c r="AD4" s="78" t="s">
        <v>519</v>
      </c>
      <c r="AE4" s="78" t="s">
        <v>519</v>
      </c>
      <c r="AF4" s="78">
        <v>1</v>
      </c>
      <c r="AG4" s="78" t="s">
        <v>519</v>
      </c>
      <c r="AH4" s="78" t="s">
        <v>519</v>
      </c>
      <c r="AI4" s="78" t="s">
        <v>519</v>
      </c>
      <c r="AJ4" s="78" t="s">
        <v>519</v>
      </c>
      <c r="AK4" s="78">
        <v>1</v>
      </c>
      <c r="AL4" s="78" t="s">
        <v>519</v>
      </c>
      <c r="AM4" s="78">
        <v>1</v>
      </c>
      <c r="AN4" s="78">
        <v>1</v>
      </c>
      <c r="AO4" s="78">
        <v>1</v>
      </c>
      <c r="AP4" s="78">
        <v>1</v>
      </c>
      <c r="AQ4" s="78" t="s">
        <v>519</v>
      </c>
      <c r="AR4" s="78" t="s">
        <v>519</v>
      </c>
      <c r="AS4" s="78" t="s">
        <v>519</v>
      </c>
      <c r="AT4" s="78" t="s">
        <v>519</v>
      </c>
    </row>
    <row r="5" spans="1:46" ht="35.1" customHeight="1" x14ac:dyDescent="0.2">
      <c r="A5" s="78">
        <v>3</v>
      </c>
      <c r="B5" s="79" t="s">
        <v>194</v>
      </c>
      <c r="C5" s="78" t="s">
        <v>188</v>
      </c>
      <c r="D5" s="78" t="s">
        <v>195</v>
      </c>
      <c r="E5" s="78">
        <v>1</v>
      </c>
      <c r="F5" s="78">
        <v>1</v>
      </c>
      <c r="G5" s="78" t="s">
        <v>519</v>
      </c>
      <c r="H5" s="78" t="s">
        <v>519</v>
      </c>
      <c r="I5" s="78">
        <v>1</v>
      </c>
      <c r="J5" s="78">
        <v>1</v>
      </c>
      <c r="K5" s="78">
        <v>1</v>
      </c>
      <c r="L5" s="78">
        <v>0.75</v>
      </c>
      <c r="M5" s="78">
        <v>1</v>
      </c>
      <c r="N5" s="78">
        <v>1</v>
      </c>
      <c r="O5" s="78" t="s">
        <v>519</v>
      </c>
      <c r="P5" s="78" t="s">
        <v>519</v>
      </c>
      <c r="Q5" s="78">
        <v>1</v>
      </c>
      <c r="R5" s="78" t="s">
        <v>519</v>
      </c>
      <c r="S5" s="78" t="s">
        <v>519</v>
      </c>
      <c r="T5" s="78" t="s">
        <v>519</v>
      </c>
      <c r="U5" s="78">
        <v>1</v>
      </c>
      <c r="V5" s="78">
        <v>1</v>
      </c>
      <c r="W5" s="78">
        <v>1</v>
      </c>
      <c r="X5" s="78">
        <v>1</v>
      </c>
      <c r="Y5" s="78" t="s">
        <v>519</v>
      </c>
      <c r="Z5" s="78">
        <v>1</v>
      </c>
      <c r="AA5" s="78" t="s">
        <v>519</v>
      </c>
      <c r="AB5" s="78">
        <v>1</v>
      </c>
      <c r="AC5" s="78" t="s">
        <v>519</v>
      </c>
      <c r="AD5" s="78" t="s">
        <v>519</v>
      </c>
      <c r="AE5" s="78" t="s">
        <v>519</v>
      </c>
      <c r="AF5" s="78">
        <v>1</v>
      </c>
      <c r="AG5" s="78" t="s">
        <v>519</v>
      </c>
      <c r="AH5" s="78" t="s">
        <v>519</v>
      </c>
      <c r="AI5" s="78">
        <v>1</v>
      </c>
      <c r="AJ5" s="78" t="s">
        <v>519</v>
      </c>
      <c r="AK5" s="78" t="s">
        <v>519</v>
      </c>
      <c r="AL5" s="78" t="s">
        <v>519</v>
      </c>
      <c r="AM5" s="78">
        <v>1</v>
      </c>
      <c r="AN5" s="78">
        <v>1</v>
      </c>
      <c r="AO5" s="78">
        <v>1</v>
      </c>
      <c r="AP5" s="78">
        <v>1</v>
      </c>
      <c r="AQ5" s="78" t="s">
        <v>519</v>
      </c>
      <c r="AR5" s="78" t="s">
        <v>519</v>
      </c>
      <c r="AS5" s="78" t="s">
        <v>519</v>
      </c>
      <c r="AT5" s="78">
        <v>1</v>
      </c>
    </row>
    <row r="6" spans="1:46" ht="35.1" customHeight="1" x14ac:dyDescent="0.2">
      <c r="A6" s="78">
        <v>4</v>
      </c>
      <c r="B6" s="79" t="s">
        <v>196</v>
      </c>
      <c r="C6" s="78" t="s">
        <v>188</v>
      </c>
      <c r="D6" s="78" t="s">
        <v>197</v>
      </c>
      <c r="E6" s="78">
        <v>1</v>
      </c>
      <c r="F6" s="78">
        <v>1</v>
      </c>
      <c r="G6" s="78" t="s">
        <v>519</v>
      </c>
      <c r="H6" s="78" t="s">
        <v>519</v>
      </c>
      <c r="I6" s="78" t="s">
        <v>519</v>
      </c>
      <c r="J6" s="78" t="s">
        <v>519</v>
      </c>
      <c r="K6" s="78">
        <v>1</v>
      </c>
      <c r="L6" s="78" t="s">
        <v>519</v>
      </c>
      <c r="M6" s="78">
        <v>1</v>
      </c>
      <c r="N6" s="78">
        <v>0.5</v>
      </c>
      <c r="O6" s="78" t="s">
        <v>519</v>
      </c>
      <c r="P6" s="78" t="s">
        <v>519</v>
      </c>
      <c r="Q6" s="78">
        <v>1</v>
      </c>
      <c r="R6" s="78">
        <v>1</v>
      </c>
      <c r="S6" s="78">
        <v>1</v>
      </c>
      <c r="T6" s="78">
        <v>1</v>
      </c>
      <c r="U6" s="78" t="s">
        <v>519</v>
      </c>
      <c r="V6" s="78" t="s">
        <v>519</v>
      </c>
      <c r="W6" s="78" t="s">
        <v>519</v>
      </c>
      <c r="X6" s="78">
        <v>1</v>
      </c>
      <c r="Y6" s="78" t="s">
        <v>519</v>
      </c>
      <c r="Z6" s="78">
        <v>1</v>
      </c>
      <c r="AA6" s="78">
        <v>1</v>
      </c>
      <c r="AB6" s="78">
        <v>1</v>
      </c>
      <c r="AC6" s="78" t="s">
        <v>519</v>
      </c>
      <c r="AD6" s="78" t="s">
        <v>519</v>
      </c>
      <c r="AE6" s="78" t="s">
        <v>519</v>
      </c>
      <c r="AF6" s="78">
        <v>1</v>
      </c>
      <c r="AG6" s="78" t="s">
        <v>519</v>
      </c>
      <c r="AH6" s="78" t="s">
        <v>519</v>
      </c>
      <c r="AI6" s="78">
        <v>1</v>
      </c>
      <c r="AJ6" s="78" t="s">
        <v>519</v>
      </c>
      <c r="AK6" s="78" t="s">
        <v>519</v>
      </c>
      <c r="AL6" s="78" t="s">
        <v>519</v>
      </c>
      <c r="AM6" s="78" t="s">
        <v>519</v>
      </c>
      <c r="AN6" s="78" t="s">
        <v>519</v>
      </c>
      <c r="AO6" s="78">
        <v>1</v>
      </c>
      <c r="AP6" s="78">
        <v>1</v>
      </c>
      <c r="AQ6" s="78">
        <v>1</v>
      </c>
      <c r="AR6" s="78" t="s">
        <v>519</v>
      </c>
      <c r="AS6" s="78" t="s">
        <v>519</v>
      </c>
      <c r="AT6" s="78" t="s">
        <v>519</v>
      </c>
    </row>
    <row r="7" spans="1:46" ht="35.1" customHeight="1" x14ac:dyDescent="0.2">
      <c r="A7" s="78">
        <v>5</v>
      </c>
      <c r="B7" s="79" t="s">
        <v>198</v>
      </c>
      <c r="C7" s="78" t="s">
        <v>188</v>
      </c>
      <c r="D7" s="78" t="s">
        <v>199</v>
      </c>
      <c r="E7" s="78">
        <v>1</v>
      </c>
      <c r="F7" s="78">
        <v>1</v>
      </c>
      <c r="G7" s="78">
        <v>0.75</v>
      </c>
      <c r="H7" s="78">
        <v>0.75</v>
      </c>
      <c r="I7" s="78" t="s">
        <v>519</v>
      </c>
      <c r="J7" s="78" t="s">
        <v>519</v>
      </c>
      <c r="K7" s="78">
        <v>1</v>
      </c>
      <c r="L7" s="78">
        <v>0.75</v>
      </c>
      <c r="M7" s="78">
        <v>1</v>
      </c>
      <c r="N7" s="78">
        <v>1</v>
      </c>
      <c r="O7" s="78">
        <v>1</v>
      </c>
      <c r="P7" s="78" t="s">
        <v>519</v>
      </c>
      <c r="Q7" s="78">
        <v>1</v>
      </c>
      <c r="R7" s="78" t="s">
        <v>519</v>
      </c>
      <c r="S7" s="78">
        <v>1</v>
      </c>
      <c r="T7" s="78" t="s">
        <v>519</v>
      </c>
      <c r="U7" s="78">
        <v>1</v>
      </c>
      <c r="V7" s="78">
        <v>1</v>
      </c>
      <c r="W7" s="78">
        <v>1</v>
      </c>
      <c r="X7" s="78">
        <v>1</v>
      </c>
      <c r="Y7" s="78">
        <v>1</v>
      </c>
      <c r="Z7" s="78" t="s">
        <v>519</v>
      </c>
      <c r="AA7" s="78" t="s">
        <v>519</v>
      </c>
      <c r="AB7" s="78">
        <v>1</v>
      </c>
      <c r="AC7" s="78" t="s">
        <v>519</v>
      </c>
      <c r="AD7" s="78" t="s">
        <v>519</v>
      </c>
      <c r="AE7" s="78" t="s">
        <v>519</v>
      </c>
      <c r="AF7" s="78" t="s">
        <v>519</v>
      </c>
      <c r="AG7" s="78" t="s">
        <v>519</v>
      </c>
      <c r="AH7" s="78" t="s">
        <v>519</v>
      </c>
      <c r="AI7" s="78" t="s">
        <v>519</v>
      </c>
      <c r="AJ7" s="78">
        <v>1</v>
      </c>
      <c r="AK7" s="78" t="s">
        <v>519</v>
      </c>
      <c r="AL7" s="78" t="s">
        <v>519</v>
      </c>
      <c r="AM7" s="78" t="s">
        <v>519</v>
      </c>
      <c r="AN7" s="78" t="s">
        <v>519</v>
      </c>
      <c r="AO7" s="78">
        <v>1</v>
      </c>
      <c r="AP7" s="78">
        <v>1</v>
      </c>
      <c r="AQ7" s="78" t="s">
        <v>519</v>
      </c>
      <c r="AR7" s="78">
        <v>0.5</v>
      </c>
      <c r="AS7" s="78" t="s">
        <v>519</v>
      </c>
      <c r="AT7" s="78">
        <v>1</v>
      </c>
    </row>
    <row r="8" spans="1:46" ht="35.1" customHeight="1" x14ac:dyDescent="0.2">
      <c r="A8" s="78">
        <v>6</v>
      </c>
      <c r="B8" s="79" t="s">
        <v>520</v>
      </c>
      <c r="C8" s="78" t="s">
        <v>188</v>
      </c>
      <c r="D8" s="78" t="s">
        <v>201</v>
      </c>
      <c r="E8" s="78">
        <v>1</v>
      </c>
      <c r="F8" s="78">
        <v>1</v>
      </c>
      <c r="G8" s="78">
        <v>0.75</v>
      </c>
      <c r="H8" s="78" t="s">
        <v>519</v>
      </c>
      <c r="I8" s="78" t="s">
        <v>519</v>
      </c>
      <c r="J8" s="78" t="s">
        <v>519</v>
      </c>
      <c r="K8" s="78">
        <v>1</v>
      </c>
      <c r="L8" s="78">
        <v>0.75</v>
      </c>
      <c r="M8" s="78" t="s">
        <v>519</v>
      </c>
      <c r="N8" s="78">
        <v>1</v>
      </c>
      <c r="O8" s="78">
        <v>1</v>
      </c>
      <c r="P8" s="78">
        <v>1</v>
      </c>
      <c r="Q8" s="78">
        <v>1</v>
      </c>
      <c r="R8" s="78" t="s">
        <v>519</v>
      </c>
      <c r="S8" s="78">
        <v>1</v>
      </c>
      <c r="T8" s="78" t="s">
        <v>519</v>
      </c>
      <c r="U8" s="78">
        <v>1</v>
      </c>
      <c r="V8" s="78">
        <v>1</v>
      </c>
      <c r="W8" s="78">
        <v>1</v>
      </c>
      <c r="X8" s="78">
        <v>1</v>
      </c>
      <c r="Y8" s="78" t="s">
        <v>519</v>
      </c>
      <c r="Z8" s="78" t="s">
        <v>519</v>
      </c>
      <c r="AA8" s="78">
        <v>1</v>
      </c>
      <c r="AB8" s="78">
        <v>1</v>
      </c>
      <c r="AC8" s="78" t="s">
        <v>519</v>
      </c>
      <c r="AD8" s="78">
        <v>1</v>
      </c>
      <c r="AE8" s="78" t="s">
        <v>519</v>
      </c>
      <c r="AF8" s="78">
        <v>1</v>
      </c>
      <c r="AG8" s="78">
        <v>1</v>
      </c>
      <c r="AH8" s="78" t="s">
        <v>519</v>
      </c>
      <c r="AI8" s="78" t="s">
        <v>519</v>
      </c>
      <c r="AJ8" s="78" t="s">
        <v>519</v>
      </c>
      <c r="AK8" s="78" t="s">
        <v>519</v>
      </c>
      <c r="AL8" s="78" t="s">
        <v>519</v>
      </c>
      <c r="AM8" s="78">
        <v>1</v>
      </c>
      <c r="AN8" s="78">
        <v>1</v>
      </c>
      <c r="AO8" s="78">
        <v>1</v>
      </c>
      <c r="AP8" s="78">
        <v>1</v>
      </c>
      <c r="AQ8" s="78" t="s">
        <v>519</v>
      </c>
      <c r="AR8" s="78" t="s">
        <v>519</v>
      </c>
      <c r="AS8" s="78" t="s">
        <v>519</v>
      </c>
      <c r="AT8" s="78">
        <v>1</v>
      </c>
    </row>
    <row r="9" spans="1:46" ht="35.1" customHeight="1" x14ac:dyDescent="0.2">
      <c r="A9" s="78">
        <v>7</v>
      </c>
      <c r="B9" s="79" t="s">
        <v>202</v>
      </c>
      <c r="C9" s="78" t="s">
        <v>188</v>
      </c>
      <c r="D9" s="78" t="s">
        <v>203</v>
      </c>
      <c r="E9" s="78">
        <v>1</v>
      </c>
      <c r="F9" s="78">
        <v>1</v>
      </c>
      <c r="G9" s="78">
        <v>0.75</v>
      </c>
      <c r="H9" s="78">
        <v>0.75</v>
      </c>
      <c r="I9" s="78">
        <v>1</v>
      </c>
      <c r="J9" s="78">
        <v>1</v>
      </c>
      <c r="K9" s="78">
        <v>1</v>
      </c>
      <c r="L9" s="78" t="s">
        <v>519</v>
      </c>
      <c r="M9" s="78">
        <v>1</v>
      </c>
      <c r="N9" s="78" t="s">
        <v>519</v>
      </c>
      <c r="O9" s="78">
        <v>1</v>
      </c>
      <c r="P9" s="78" t="s">
        <v>519</v>
      </c>
      <c r="Q9" s="78" t="s">
        <v>519</v>
      </c>
      <c r="R9" s="78">
        <v>1</v>
      </c>
      <c r="S9" s="78">
        <v>1</v>
      </c>
      <c r="T9" s="78">
        <v>1</v>
      </c>
      <c r="U9" s="78" t="s">
        <v>519</v>
      </c>
      <c r="V9" s="78" t="s">
        <v>519</v>
      </c>
      <c r="W9" s="78">
        <v>1</v>
      </c>
      <c r="X9" s="78" t="s">
        <v>519</v>
      </c>
      <c r="Y9" s="78">
        <v>1</v>
      </c>
      <c r="Z9" s="78">
        <v>1</v>
      </c>
      <c r="AA9" s="78" t="s">
        <v>519</v>
      </c>
      <c r="AB9" s="78">
        <v>1</v>
      </c>
      <c r="AC9" s="78" t="s">
        <v>519</v>
      </c>
      <c r="AD9" s="78" t="s">
        <v>519</v>
      </c>
      <c r="AE9" s="78" t="s">
        <v>519</v>
      </c>
      <c r="AF9" s="78">
        <v>1</v>
      </c>
      <c r="AG9" s="78">
        <v>1</v>
      </c>
      <c r="AH9" s="78">
        <v>1</v>
      </c>
      <c r="AI9" s="78">
        <v>1</v>
      </c>
      <c r="AJ9" s="78">
        <v>1</v>
      </c>
      <c r="AK9" s="78" t="s">
        <v>519</v>
      </c>
      <c r="AL9" s="78">
        <v>1</v>
      </c>
      <c r="AM9" s="78">
        <v>1</v>
      </c>
      <c r="AN9" s="78">
        <v>1</v>
      </c>
      <c r="AO9" s="78">
        <v>1</v>
      </c>
      <c r="AP9" s="78">
        <v>1</v>
      </c>
      <c r="AQ9" s="78" t="s">
        <v>519</v>
      </c>
      <c r="AR9" s="78">
        <v>0.5</v>
      </c>
      <c r="AS9" s="78" t="s">
        <v>519</v>
      </c>
      <c r="AT9" s="78">
        <v>1</v>
      </c>
    </row>
    <row r="10" spans="1:46" ht="35.1" customHeight="1" x14ac:dyDescent="0.2">
      <c r="A10" s="78">
        <v>8</v>
      </c>
      <c r="B10" s="79" t="s">
        <v>204</v>
      </c>
      <c r="C10" s="78" t="s">
        <v>188</v>
      </c>
      <c r="D10" s="78" t="s">
        <v>205</v>
      </c>
      <c r="E10" s="78">
        <v>1</v>
      </c>
      <c r="F10" s="78">
        <v>1</v>
      </c>
      <c r="G10" s="78">
        <v>0.75</v>
      </c>
      <c r="H10" s="78" t="s">
        <v>519</v>
      </c>
      <c r="I10" s="78">
        <v>1</v>
      </c>
      <c r="J10" s="78" t="s">
        <v>519</v>
      </c>
      <c r="K10" s="78" t="s">
        <v>519</v>
      </c>
      <c r="L10" s="78" t="s">
        <v>519</v>
      </c>
      <c r="M10" s="78">
        <v>1</v>
      </c>
      <c r="N10" s="78">
        <v>1</v>
      </c>
      <c r="O10" s="78">
        <v>1</v>
      </c>
      <c r="P10" s="78" t="s">
        <v>519</v>
      </c>
      <c r="Q10" s="78" t="s">
        <v>519</v>
      </c>
      <c r="R10" s="78" t="s">
        <v>519</v>
      </c>
      <c r="S10" s="78">
        <v>1</v>
      </c>
      <c r="T10" s="78">
        <v>1</v>
      </c>
      <c r="U10" s="78">
        <v>1</v>
      </c>
      <c r="V10" s="78">
        <v>1</v>
      </c>
      <c r="W10" s="78">
        <v>1</v>
      </c>
      <c r="X10" s="78">
        <v>1</v>
      </c>
      <c r="Y10" s="78" t="s">
        <v>519</v>
      </c>
      <c r="Z10" s="78" t="s">
        <v>519</v>
      </c>
      <c r="AA10" s="78">
        <v>1</v>
      </c>
      <c r="AB10" s="78">
        <v>1</v>
      </c>
      <c r="AC10" s="78">
        <v>1</v>
      </c>
      <c r="AD10" s="78">
        <v>1</v>
      </c>
      <c r="AE10" s="78" t="s">
        <v>519</v>
      </c>
      <c r="AF10" s="78">
        <v>1</v>
      </c>
      <c r="AG10" s="78">
        <v>1</v>
      </c>
      <c r="AH10" s="78" t="s">
        <v>519</v>
      </c>
      <c r="AI10" s="78">
        <v>1</v>
      </c>
      <c r="AJ10" s="78" t="s">
        <v>519</v>
      </c>
      <c r="AK10" s="78" t="s">
        <v>519</v>
      </c>
      <c r="AL10" s="78" t="s">
        <v>519</v>
      </c>
      <c r="AM10" s="78">
        <v>1</v>
      </c>
      <c r="AN10" s="78">
        <v>1</v>
      </c>
      <c r="AO10" s="78">
        <v>1</v>
      </c>
      <c r="AP10" s="78">
        <v>1</v>
      </c>
      <c r="AQ10" s="78">
        <v>1</v>
      </c>
      <c r="AR10" s="78">
        <v>0.5</v>
      </c>
      <c r="AS10" s="78" t="s">
        <v>519</v>
      </c>
      <c r="AT10" s="78" t="s">
        <v>519</v>
      </c>
    </row>
    <row r="11" spans="1:46" ht="35.1" customHeight="1" x14ac:dyDescent="0.2">
      <c r="A11" s="78">
        <v>9</v>
      </c>
      <c r="B11" s="79" t="s">
        <v>521</v>
      </c>
      <c r="C11" s="78" t="s">
        <v>188</v>
      </c>
      <c r="D11" s="78" t="s">
        <v>207</v>
      </c>
      <c r="E11" s="78">
        <v>1</v>
      </c>
      <c r="F11" s="78">
        <v>1</v>
      </c>
      <c r="G11" s="78">
        <v>0.75</v>
      </c>
      <c r="H11" s="78">
        <v>0.75</v>
      </c>
      <c r="I11" s="78">
        <v>1</v>
      </c>
      <c r="J11" s="78">
        <v>1</v>
      </c>
      <c r="K11" s="78">
        <v>1</v>
      </c>
      <c r="L11" s="78">
        <v>0.75</v>
      </c>
      <c r="M11" s="78">
        <v>1</v>
      </c>
      <c r="N11" s="78">
        <v>1</v>
      </c>
      <c r="O11" s="78">
        <v>1</v>
      </c>
      <c r="P11" s="78">
        <v>1</v>
      </c>
      <c r="Q11" s="78">
        <v>1</v>
      </c>
      <c r="R11" s="78">
        <v>1</v>
      </c>
      <c r="S11" s="78">
        <v>1</v>
      </c>
      <c r="T11" s="78">
        <v>1</v>
      </c>
      <c r="U11" s="78">
        <v>1</v>
      </c>
      <c r="V11" s="78">
        <v>1</v>
      </c>
      <c r="W11" s="78">
        <v>1</v>
      </c>
      <c r="X11" s="78">
        <v>1</v>
      </c>
      <c r="Y11" s="78">
        <v>1</v>
      </c>
      <c r="Z11" s="78">
        <v>1</v>
      </c>
      <c r="AA11" s="78" t="s">
        <v>519</v>
      </c>
      <c r="AB11" s="78">
        <v>1</v>
      </c>
      <c r="AC11" s="78">
        <v>1</v>
      </c>
      <c r="AD11" s="69" t="s">
        <v>519</v>
      </c>
      <c r="AE11" s="78" t="s">
        <v>519</v>
      </c>
      <c r="AF11" s="78">
        <v>1</v>
      </c>
      <c r="AG11" s="78" t="s">
        <v>519</v>
      </c>
      <c r="AH11" s="78">
        <v>1</v>
      </c>
      <c r="AI11" s="78">
        <v>1</v>
      </c>
      <c r="AJ11" s="78" t="s">
        <v>519</v>
      </c>
      <c r="AK11" s="78" t="s">
        <v>519</v>
      </c>
      <c r="AL11" s="78">
        <v>1</v>
      </c>
      <c r="AM11" s="78">
        <v>1</v>
      </c>
      <c r="AN11" s="78">
        <v>1</v>
      </c>
      <c r="AO11" s="78" t="s">
        <v>519</v>
      </c>
      <c r="AP11" s="78">
        <v>1</v>
      </c>
      <c r="AQ11" s="78">
        <v>1</v>
      </c>
      <c r="AR11" s="78">
        <v>1</v>
      </c>
      <c r="AS11" s="78" t="s">
        <v>519</v>
      </c>
      <c r="AT11" s="78" t="s">
        <v>519</v>
      </c>
    </row>
    <row r="12" spans="1:46" ht="35.1" customHeight="1" x14ac:dyDescent="0.2">
      <c r="A12" s="78">
        <v>10</v>
      </c>
      <c r="B12" s="79" t="s">
        <v>208</v>
      </c>
      <c r="C12" s="78" t="s">
        <v>188</v>
      </c>
      <c r="D12" s="78" t="s">
        <v>209</v>
      </c>
      <c r="E12" s="78">
        <v>1</v>
      </c>
      <c r="F12" s="78">
        <v>1</v>
      </c>
      <c r="G12" s="78">
        <v>0.5</v>
      </c>
      <c r="H12" s="78" t="s">
        <v>519</v>
      </c>
      <c r="I12" s="78" t="s">
        <v>519</v>
      </c>
      <c r="J12" s="78" t="s">
        <v>519</v>
      </c>
      <c r="K12" s="78">
        <v>1</v>
      </c>
      <c r="L12" s="78" t="s">
        <v>519</v>
      </c>
      <c r="M12" s="78">
        <v>1</v>
      </c>
      <c r="N12" s="78">
        <v>0.5</v>
      </c>
      <c r="O12" s="78" t="s">
        <v>519</v>
      </c>
      <c r="P12" s="78" t="s">
        <v>519</v>
      </c>
      <c r="Q12" s="78" t="s">
        <v>519</v>
      </c>
      <c r="R12" s="78" t="s">
        <v>519</v>
      </c>
      <c r="S12" s="78">
        <v>1</v>
      </c>
      <c r="T12" s="78" t="s">
        <v>519</v>
      </c>
      <c r="U12" s="78">
        <v>1</v>
      </c>
      <c r="V12" s="78">
        <v>1</v>
      </c>
      <c r="W12" s="78">
        <v>1</v>
      </c>
      <c r="X12" s="78" t="s">
        <v>519</v>
      </c>
      <c r="Y12" s="78" t="s">
        <v>519</v>
      </c>
      <c r="Z12" s="78">
        <v>1</v>
      </c>
      <c r="AA12" s="78" t="s">
        <v>519</v>
      </c>
      <c r="AB12" s="78">
        <v>1</v>
      </c>
      <c r="AC12" s="78">
        <v>1</v>
      </c>
      <c r="AD12" s="78">
        <v>1</v>
      </c>
      <c r="AE12" s="78" t="s">
        <v>519</v>
      </c>
      <c r="AF12" s="78" t="s">
        <v>519</v>
      </c>
      <c r="AG12" s="78" t="s">
        <v>519</v>
      </c>
      <c r="AH12" s="78" t="s">
        <v>519</v>
      </c>
      <c r="AI12" s="78" t="s">
        <v>519</v>
      </c>
      <c r="AJ12" s="78" t="s">
        <v>519</v>
      </c>
      <c r="AK12" s="78" t="s">
        <v>519</v>
      </c>
      <c r="AL12" s="78" t="s">
        <v>519</v>
      </c>
      <c r="AM12" s="78">
        <v>1</v>
      </c>
      <c r="AN12" s="78">
        <v>1</v>
      </c>
      <c r="AO12" s="78">
        <v>1</v>
      </c>
      <c r="AP12" s="78">
        <v>1</v>
      </c>
      <c r="AQ12" s="78" t="s">
        <v>519</v>
      </c>
      <c r="AR12" s="78" t="s">
        <v>519</v>
      </c>
      <c r="AS12" s="78" t="s">
        <v>519</v>
      </c>
      <c r="AT12" s="78">
        <v>1</v>
      </c>
    </row>
    <row r="13" spans="1:46" ht="35.1" customHeight="1" x14ac:dyDescent="0.2">
      <c r="A13" s="78">
        <v>11</v>
      </c>
      <c r="B13" s="79" t="s">
        <v>522</v>
      </c>
      <c r="C13" s="78" t="s">
        <v>188</v>
      </c>
      <c r="D13" s="78" t="s">
        <v>211</v>
      </c>
      <c r="E13" s="78">
        <v>1</v>
      </c>
      <c r="F13" s="78" t="s">
        <v>519</v>
      </c>
      <c r="G13" s="78">
        <v>0.75</v>
      </c>
      <c r="H13" s="78" t="s">
        <v>519</v>
      </c>
      <c r="I13" s="78" t="s">
        <v>519</v>
      </c>
      <c r="J13" s="78" t="s">
        <v>519</v>
      </c>
      <c r="K13" s="78">
        <v>1</v>
      </c>
      <c r="L13" s="78" t="s">
        <v>519</v>
      </c>
      <c r="M13" s="78">
        <v>1</v>
      </c>
      <c r="N13" s="78" t="s">
        <v>519</v>
      </c>
      <c r="O13" s="78" t="s">
        <v>519</v>
      </c>
      <c r="P13" s="78">
        <v>1</v>
      </c>
      <c r="Q13" s="78" t="s">
        <v>519</v>
      </c>
      <c r="R13" s="78" t="s">
        <v>519</v>
      </c>
      <c r="S13" s="78" t="s">
        <v>519</v>
      </c>
      <c r="T13" s="78" t="s">
        <v>519</v>
      </c>
      <c r="U13" s="78">
        <v>1</v>
      </c>
      <c r="V13" s="78">
        <v>1</v>
      </c>
      <c r="W13" s="78">
        <v>1</v>
      </c>
      <c r="X13" s="78" t="s">
        <v>519</v>
      </c>
      <c r="Y13" s="78" t="s">
        <v>519</v>
      </c>
      <c r="Z13" s="78">
        <v>1</v>
      </c>
      <c r="AA13" s="78">
        <v>1</v>
      </c>
      <c r="AB13" s="78">
        <v>1</v>
      </c>
      <c r="AC13" s="78" t="s">
        <v>519</v>
      </c>
      <c r="AD13" s="78" t="s">
        <v>519</v>
      </c>
      <c r="AE13" s="78" t="s">
        <v>519</v>
      </c>
      <c r="AF13" s="78">
        <v>1</v>
      </c>
      <c r="AG13" s="78" t="s">
        <v>519</v>
      </c>
      <c r="AH13" s="78" t="s">
        <v>519</v>
      </c>
      <c r="AI13" s="78">
        <v>1</v>
      </c>
      <c r="AJ13" s="78" t="s">
        <v>519</v>
      </c>
      <c r="AK13" s="78" t="s">
        <v>519</v>
      </c>
      <c r="AL13" s="78" t="s">
        <v>519</v>
      </c>
      <c r="AM13" s="78">
        <v>1</v>
      </c>
      <c r="AN13" s="78">
        <v>1</v>
      </c>
      <c r="AO13" s="78">
        <v>1</v>
      </c>
      <c r="AP13" s="78">
        <v>1</v>
      </c>
      <c r="AQ13" s="78" t="s">
        <v>519</v>
      </c>
      <c r="AR13" s="78" t="s">
        <v>519</v>
      </c>
      <c r="AS13" s="78" t="s">
        <v>519</v>
      </c>
      <c r="AT13" s="78">
        <v>1</v>
      </c>
    </row>
    <row r="14" spans="1:46" ht="35.1" customHeight="1" x14ac:dyDescent="0.2">
      <c r="A14" s="78">
        <v>12</v>
      </c>
      <c r="B14" s="79" t="s">
        <v>523</v>
      </c>
      <c r="C14" s="78" t="s">
        <v>188</v>
      </c>
      <c r="D14" s="78" t="s">
        <v>213</v>
      </c>
      <c r="E14" s="78">
        <v>1</v>
      </c>
      <c r="F14" s="78">
        <v>1</v>
      </c>
      <c r="G14" s="78">
        <v>0.75</v>
      </c>
      <c r="H14" s="78" t="s">
        <v>519</v>
      </c>
      <c r="I14" s="78">
        <v>1</v>
      </c>
      <c r="J14" s="78">
        <v>1</v>
      </c>
      <c r="K14" s="78">
        <v>1</v>
      </c>
      <c r="L14" s="78" t="s">
        <v>519</v>
      </c>
      <c r="M14" s="78">
        <v>1</v>
      </c>
      <c r="N14" s="78">
        <v>0.5</v>
      </c>
      <c r="O14" s="78" t="s">
        <v>519</v>
      </c>
      <c r="P14" s="78" t="s">
        <v>519</v>
      </c>
      <c r="Q14" s="78" t="s">
        <v>519</v>
      </c>
      <c r="R14" s="78" t="s">
        <v>519</v>
      </c>
      <c r="S14" s="78">
        <v>1</v>
      </c>
      <c r="T14" s="78">
        <v>1</v>
      </c>
      <c r="U14" s="78" t="s">
        <v>519</v>
      </c>
      <c r="V14" s="78" t="s">
        <v>519</v>
      </c>
      <c r="W14" s="78" t="s">
        <v>519</v>
      </c>
      <c r="X14" s="78" t="s">
        <v>519</v>
      </c>
      <c r="Y14" s="78" t="s">
        <v>519</v>
      </c>
      <c r="Z14" s="78" t="s">
        <v>519</v>
      </c>
      <c r="AA14" s="78" t="s">
        <v>519</v>
      </c>
      <c r="AB14" s="78">
        <v>1</v>
      </c>
      <c r="AC14" s="78" t="s">
        <v>519</v>
      </c>
      <c r="AD14" s="78" t="s">
        <v>519</v>
      </c>
      <c r="AE14" s="78" t="s">
        <v>519</v>
      </c>
      <c r="AF14" s="78">
        <v>1</v>
      </c>
      <c r="AG14" s="78" t="s">
        <v>519</v>
      </c>
      <c r="AH14" s="78" t="s">
        <v>519</v>
      </c>
      <c r="AI14" s="78">
        <v>1</v>
      </c>
      <c r="AJ14" s="78" t="s">
        <v>519</v>
      </c>
      <c r="AK14" s="78" t="s">
        <v>519</v>
      </c>
      <c r="AL14" s="78" t="s">
        <v>519</v>
      </c>
      <c r="AM14" s="78">
        <v>1</v>
      </c>
      <c r="AN14" s="78">
        <v>1</v>
      </c>
      <c r="AO14" s="78" t="s">
        <v>519</v>
      </c>
      <c r="AP14" s="78" t="s">
        <v>519</v>
      </c>
      <c r="AQ14" s="78">
        <v>1</v>
      </c>
      <c r="AR14" s="78" t="s">
        <v>519</v>
      </c>
      <c r="AS14" s="78" t="s">
        <v>519</v>
      </c>
      <c r="AT14" s="78">
        <v>1</v>
      </c>
    </row>
    <row r="15" spans="1:46" ht="35.1" customHeight="1" x14ac:dyDescent="0.2">
      <c r="A15" s="78">
        <v>13</v>
      </c>
      <c r="B15" s="79" t="s">
        <v>214</v>
      </c>
      <c r="C15" s="78" t="s">
        <v>188</v>
      </c>
      <c r="D15" s="78" t="s">
        <v>215</v>
      </c>
      <c r="E15" s="78">
        <v>1</v>
      </c>
      <c r="F15" s="78">
        <v>1</v>
      </c>
      <c r="G15" s="78">
        <v>0.75</v>
      </c>
      <c r="H15" s="78" t="s">
        <v>519</v>
      </c>
      <c r="I15" s="78">
        <v>1</v>
      </c>
      <c r="J15" s="78">
        <v>1</v>
      </c>
      <c r="K15" s="78">
        <v>1</v>
      </c>
      <c r="L15" s="78">
        <v>1</v>
      </c>
      <c r="M15" s="78">
        <v>1</v>
      </c>
      <c r="N15" s="78">
        <v>1</v>
      </c>
      <c r="O15" s="78">
        <v>1</v>
      </c>
      <c r="P15" s="78" t="s">
        <v>519</v>
      </c>
      <c r="Q15" s="78">
        <v>1</v>
      </c>
      <c r="R15" s="78">
        <v>1</v>
      </c>
      <c r="S15" s="78">
        <v>1</v>
      </c>
      <c r="T15" s="78">
        <v>1</v>
      </c>
      <c r="U15" s="78" t="s">
        <v>519</v>
      </c>
      <c r="V15" s="78" t="s">
        <v>519</v>
      </c>
      <c r="W15" s="78" t="s">
        <v>519</v>
      </c>
      <c r="X15" s="78">
        <v>1</v>
      </c>
      <c r="Y15" s="78" t="s">
        <v>519</v>
      </c>
      <c r="Z15" s="78">
        <v>1</v>
      </c>
      <c r="AA15" s="78" t="s">
        <v>519</v>
      </c>
      <c r="AB15" s="78">
        <v>1</v>
      </c>
      <c r="AC15" s="78">
        <v>1</v>
      </c>
      <c r="AD15" s="78">
        <v>1</v>
      </c>
      <c r="AE15" s="78" t="s">
        <v>519</v>
      </c>
      <c r="AF15" s="78">
        <v>1</v>
      </c>
      <c r="AG15" s="78" t="s">
        <v>519</v>
      </c>
      <c r="AH15" s="78" t="s">
        <v>519</v>
      </c>
      <c r="AI15" s="78" t="s">
        <v>519</v>
      </c>
      <c r="AJ15" s="78">
        <v>1</v>
      </c>
      <c r="AK15" s="78" t="s">
        <v>519</v>
      </c>
      <c r="AL15" s="78" t="s">
        <v>519</v>
      </c>
      <c r="AM15" s="78">
        <v>1</v>
      </c>
      <c r="AN15" s="78">
        <v>1</v>
      </c>
      <c r="AO15" s="78">
        <v>1</v>
      </c>
      <c r="AP15" s="78">
        <v>1</v>
      </c>
      <c r="AQ15" s="78">
        <v>1</v>
      </c>
      <c r="AR15" s="78">
        <v>0.5</v>
      </c>
      <c r="AS15" s="78" t="s">
        <v>519</v>
      </c>
      <c r="AT15" s="78">
        <v>1</v>
      </c>
    </row>
    <row r="16" spans="1:46" ht="35.1" customHeight="1" x14ac:dyDescent="0.2">
      <c r="A16" s="78">
        <v>14</v>
      </c>
      <c r="B16" s="79" t="s">
        <v>216</v>
      </c>
      <c r="C16" s="78" t="s">
        <v>188</v>
      </c>
      <c r="D16" s="78" t="s">
        <v>217</v>
      </c>
      <c r="E16" s="78">
        <v>1</v>
      </c>
      <c r="F16" s="78">
        <v>1</v>
      </c>
      <c r="G16" s="78">
        <v>0.75</v>
      </c>
      <c r="H16" s="78" t="s">
        <v>519</v>
      </c>
      <c r="I16" s="78" t="s">
        <v>519</v>
      </c>
      <c r="J16" s="78" t="s">
        <v>519</v>
      </c>
      <c r="K16" s="78" t="s">
        <v>519</v>
      </c>
      <c r="L16" s="78">
        <v>0.75</v>
      </c>
      <c r="M16" s="78">
        <v>0.5</v>
      </c>
      <c r="N16" s="78">
        <v>1</v>
      </c>
      <c r="O16" s="78" t="s">
        <v>519</v>
      </c>
      <c r="P16" s="78" t="s">
        <v>519</v>
      </c>
      <c r="Q16" s="78">
        <v>1</v>
      </c>
      <c r="R16" s="78" t="s">
        <v>519</v>
      </c>
      <c r="S16" s="78" t="s">
        <v>519</v>
      </c>
      <c r="T16" s="78" t="s">
        <v>519</v>
      </c>
      <c r="U16" s="78" t="s">
        <v>519</v>
      </c>
      <c r="V16" s="78" t="s">
        <v>519</v>
      </c>
      <c r="W16" s="78" t="s">
        <v>519</v>
      </c>
      <c r="X16" s="78">
        <v>1</v>
      </c>
      <c r="Y16" s="78" t="s">
        <v>519</v>
      </c>
      <c r="Z16" s="78">
        <v>1</v>
      </c>
      <c r="AA16" s="78" t="s">
        <v>519</v>
      </c>
      <c r="AB16" s="78">
        <v>1</v>
      </c>
      <c r="AC16" s="78">
        <v>1</v>
      </c>
      <c r="AD16" s="78" t="s">
        <v>519</v>
      </c>
      <c r="AE16" s="78" t="s">
        <v>519</v>
      </c>
      <c r="AF16" s="78">
        <v>1</v>
      </c>
      <c r="AG16" s="78" t="s">
        <v>519</v>
      </c>
      <c r="AH16" s="78" t="s">
        <v>519</v>
      </c>
      <c r="AI16" s="78">
        <v>1</v>
      </c>
      <c r="AJ16" s="78" t="s">
        <v>519</v>
      </c>
      <c r="AK16" s="78" t="s">
        <v>519</v>
      </c>
      <c r="AL16" s="78" t="s">
        <v>519</v>
      </c>
      <c r="AM16" s="78" t="s">
        <v>519</v>
      </c>
      <c r="AN16" s="78">
        <v>1</v>
      </c>
      <c r="AO16" s="78" t="s">
        <v>519</v>
      </c>
      <c r="AP16" s="78" t="s">
        <v>519</v>
      </c>
      <c r="AQ16" s="78">
        <v>1</v>
      </c>
      <c r="AR16" s="78" t="s">
        <v>519</v>
      </c>
      <c r="AS16" s="78" t="s">
        <v>519</v>
      </c>
      <c r="AT16" s="78">
        <v>1</v>
      </c>
    </row>
    <row r="17" spans="1:46" ht="35.1" customHeight="1" x14ac:dyDescent="0.2">
      <c r="A17" s="78">
        <v>15</v>
      </c>
      <c r="B17" s="79" t="s">
        <v>218</v>
      </c>
      <c r="C17" s="78" t="s">
        <v>188</v>
      </c>
      <c r="D17" s="78" t="s">
        <v>219</v>
      </c>
      <c r="E17" s="78">
        <v>1</v>
      </c>
      <c r="F17" s="78">
        <v>1</v>
      </c>
      <c r="G17" s="78">
        <v>0.75</v>
      </c>
      <c r="H17" s="78" t="s">
        <v>519</v>
      </c>
      <c r="I17" s="78" t="s">
        <v>519</v>
      </c>
      <c r="J17" s="78" t="s">
        <v>519</v>
      </c>
      <c r="K17" s="78">
        <v>1</v>
      </c>
      <c r="L17" s="78" t="s">
        <v>519</v>
      </c>
      <c r="M17" s="78">
        <v>1</v>
      </c>
      <c r="N17" s="78">
        <v>1</v>
      </c>
      <c r="O17" s="78">
        <v>1</v>
      </c>
      <c r="P17" s="78" t="s">
        <v>519</v>
      </c>
      <c r="Q17" s="78">
        <v>1</v>
      </c>
      <c r="R17" s="78" t="s">
        <v>519</v>
      </c>
      <c r="S17" s="78">
        <v>1</v>
      </c>
      <c r="T17" s="78">
        <v>1</v>
      </c>
      <c r="U17" s="78" t="s">
        <v>519</v>
      </c>
      <c r="V17" s="78" t="s">
        <v>519</v>
      </c>
      <c r="W17" s="78" t="s">
        <v>519</v>
      </c>
      <c r="X17" s="78">
        <v>1</v>
      </c>
      <c r="Y17" s="78" t="s">
        <v>519</v>
      </c>
      <c r="Z17" s="78" t="s">
        <v>519</v>
      </c>
      <c r="AA17" s="78" t="s">
        <v>519</v>
      </c>
      <c r="AB17" s="78" t="s">
        <v>519</v>
      </c>
      <c r="AC17" s="78">
        <v>1</v>
      </c>
      <c r="AD17" s="78">
        <v>1</v>
      </c>
      <c r="AE17" s="78" t="s">
        <v>519</v>
      </c>
      <c r="AF17" s="78">
        <v>1</v>
      </c>
      <c r="AG17" s="78">
        <v>1</v>
      </c>
      <c r="AH17" s="78">
        <v>1</v>
      </c>
      <c r="AI17" s="78" t="s">
        <v>519</v>
      </c>
      <c r="AJ17" s="78" t="s">
        <v>519</v>
      </c>
      <c r="AK17" s="78" t="s">
        <v>519</v>
      </c>
      <c r="AL17" s="78" t="s">
        <v>519</v>
      </c>
      <c r="AM17" s="78">
        <v>1</v>
      </c>
      <c r="AN17" s="78">
        <v>1</v>
      </c>
      <c r="AO17" s="78">
        <v>1</v>
      </c>
      <c r="AP17" s="78">
        <v>1</v>
      </c>
      <c r="AQ17" s="78" t="s">
        <v>519</v>
      </c>
      <c r="AR17" s="78" t="s">
        <v>519</v>
      </c>
      <c r="AS17" s="78" t="s">
        <v>519</v>
      </c>
      <c r="AT17" s="78">
        <v>1</v>
      </c>
    </row>
    <row r="18" spans="1:46" ht="35.1" customHeight="1" x14ac:dyDescent="0.2">
      <c r="A18" s="78">
        <v>16</v>
      </c>
      <c r="B18" s="79" t="s">
        <v>220</v>
      </c>
      <c r="C18" s="78" t="s">
        <v>188</v>
      </c>
      <c r="D18" s="78" t="s">
        <v>221</v>
      </c>
      <c r="E18" s="78">
        <v>1</v>
      </c>
      <c r="F18" s="78">
        <v>1</v>
      </c>
      <c r="G18" s="78">
        <v>0.75</v>
      </c>
      <c r="H18" s="78" t="s">
        <v>519</v>
      </c>
      <c r="I18" s="78" t="s">
        <v>519</v>
      </c>
      <c r="J18" s="78" t="s">
        <v>519</v>
      </c>
      <c r="K18" s="78">
        <v>1</v>
      </c>
      <c r="L18" s="78">
        <v>1</v>
      </c>
      <c r="M18" s="78">
        <v>1</v>
      </c>
      <c r="N18" s="78">
        <v>1</v>
      </c>
      <c r="O18" s="78">
        <v>0.5</v>
      </c>
      <c r="P18" s="78">
        <v>1</v>
      </c>
      <c r="Q18" s="78" t="s">
        <v>519</v>
      </c>
      <c r="R18" s="78">
        <v>1</v>
      </c>
      <c r="S18" s="78" t="s">
        <v>519</v>
      </c>
      <c r="T18" s="78" t="s">
        <v>519</v>
      </c>
      <c r="U18" s="78" t="s">
        <v>519</v>
      </c>
      <c r="V18" s="78" t="s">
        <v>519</v>
      </c>
      <c r="W18" s="78" t="s">
        <v>519</v>
      </c>
      <c r="X18" s="78">
        <v>1</v>
      </c>
      <c r="Y18" s="78" t="s">
        <v>519</v>
      </c>
      <c r="Z18" s="78">
        <v>1</v>
      </c>
      <c r="AA18" s="78" t="s">
        <v>519</v>
      </c>
      <c r="AB18" s="78" t="s">
        <v>519</v>
      </c>
      <c r="AC18" s="78" t="s">
        <v>519</v>
      </c>
      <c r="AD18" s="78">
        <v>1</v>
      </c>
      <c r="AE18" s="78" t="s">
        <v>519</v>
      </c>
      <c r="AF18" s="78">
        <v>1</v>
      </c>
      <c r="AG18" s="78" t="s">
        <v>519</v>
      </c>
      <c r="AH18" s="78" t="s">
        <v>519</v>
      </c>
      <c r="AI18" s="78">
        <v>1</v>
      </c>
      <c r="AJ18" s="78">
        <v>1</v>
      </c>
      <c r="AK18" s="78">
        <v>1</v>
      </c>
      <c r="AL18" s="78" t="s">
        <v>519</v>
      </c>
      <c r="AM18" s="78">
        <v>1</v>
      </c>
      <c r="AN18" s="78">
        <v>1</v>
      </c>
      <c r="AO18" s="78" t="s">
        <v>519</v>
      </c>
      <c r="AP18" s="78">
        <v>1</v>
      </c>
      <c r="AQ18" s="78" t="s">
        <v>519</v>
      </c>
      <c r="AR18" s="78" t="s">
        <v>519</v>
      </c>
      <c r="AS18" s="78" t="s">
        <v>519</v>
      </c>
      <c r="AT18" s="78">
        <v>1</v>
      </c>
    </row>
    <row r="19" spans="1:46" ht="35.1" customHeight="1" x14ac:dyDescent="0.2">
      <c r="A19" s="78">
        <v>17</v>
      </c>
      <c r="B19" s="79" t="s">
        <v>222</v>
      </c>
      <c r="C19" s="78" t="s">
        <v>188</v>
      </c>
      <c r="D19" s="78" t="s">
        <v>223</v>
      </c>
      <c r="E19" s="78">
        <v>1</v>
      </c>
      <c r="F19" s="78">
        <v>1</v>
      </c>
      <c r="G19" s="78">
        <v>0.75</v>
      </c>
      <c r="H19" s="78" t="s">
        <v>519</v>
      </c>
      <c r="I19" s="78">
        <v>1</v>
      </c>
      <c r="J19" s="78">
        <v>1</v>
      </c>
      <c r="K19" s="78" t="s">
        <v>519</v>
      </c>
      <c r="L19" s="78" t="s">
        <v>519</v>
      </c>
      <c r="M19" s="78" t="s">
        <v>519</v>
      </c>
      <c r="N19" s="78">
        <v>1</v>
      </c>
      <c r="O19" s="78">
        <v>0.5</v>
      </c>
      <c r="P19" s="78" t="s">
        <v>519</v>
      </c>
      <c r="Q19" s="78" t="s">
        <v>519</v>
      </c>
      <c r="R19" s="78" t="s">
        <v>519</v>
      </c>
      <c r="S19" s="78">
        <v>1</v>
      </c>
      <c r="T19" s="78" t="s">
        <v>519</v>
      </c>
      <c r="U19" s="78">
        <v>1</v>
      </c>
      <c r="V19" s="78">
        <v>1</v>
      </c>
      <c r="W19" s="78">
        <v>1</v>
      </c>
      <c r="X19" s="78" t="s">
        <v>519</v>
      </c>
      <c r="Y19" s="78" t="s">
        <v>519</v>
      </c>
      <c r="Z19" s="78" t="s">
        <v>519</v>
      </c>
      <c r="AA19" s="78" t="s">
        <v>519</v>
      </c>
      <c r="AB19" s="78">
        <v>1</v>
      </c>
      <c r="AC19" s="78" t="s">
        <v>519</v>
      </c>
      <c r="AD19" s="78" t="s">
        <v>519</v>
      </c>
      <c r="AE19" s="78" t="s">
        <v>519</v>
      </c>
      <c r="AF19" s="78">
        <v>1</v>
      </c>
      <c r="AG19" s="78" t="s">
        <v>519</v>
      </c>
      <c r="AH19" s="78" t="s">
        <v>519</v>
      </c>
      <c r="AI19" s="78">
        <v>1</v>
      </c>
      <c r="AJ19" s="78" t="s">
        <v>519</v>
      </c>
      <c r="AK19" s="78" t="s">
        <v>519</v>
      </c>
      <c r="AL19" s="78" t="s">
        <v>519</v>
      </c>
      <c r="AM19" s="78">
        <v>1</v>
      </c>
      <c r="AN19" s="78">
        <v>1</v>
      </c>
      <c r="AO19" s="78">
        <v>1</v>
      </c>
      <c r="AP19" s="78">
        <v>1</v>
      </c>
      <c r="AQ19" s="78" t="s">
        <v>519</v>
      </c>
      <c r="AR19" s="78">
        <v>1</v>
      </c>
      <c r="AS19" s="78" t="s">
        <v>519</v>
      </c>
      <c r="AT19" s="78">
        <v>1</v>
      </c>
    </row>
    <row r="20" spans="1:46" ht="35.1" customHeight="1" x14ac:dyDescent="0.2">
      <c r="A20" s="78">
        <v>18</v>
      </c>
      <c r="B20" s="79" t="s">
        <v>524</v>
      </c>
      <c r="C20" s="78" t="s">
        <v>188</v>
      </c>
      <c r="D20" s="78" t="s">
        <v>225</v>
      </c>
      <c r="E20" s="78">
        <v>1</v>
      </c>
      <c r="F20" s="78">
        <v>1</v>
      </c>
      <c r="G20" s="78">
        <v>0.75</v>
      </c>
      <c r="H20" s="78" t="s">
        <v>519</v>
      </c>
      <c r="I20" s="78">
        <v>1</v>
      </c>
      <c r="J20" s="78">
        <v>1</v>
      </c>
      <c r="K20" s="78">
        <v>1</v>
      </c>
      <c r="L20" s="78" t="s">
        <v>519</v>
      </c>
      <c r="M20" s="78" t="s">
        <v>519</v>
      </c>
      <c r="N20" s="78">
        <v>0.5</v>
      </c>
      <c r="O20" s="78" t="s">
        <v>519</v>
      </c>
      <c r="P20" s="78" t="s">
        <v>519</v>
      </c>
      <c r="Q20" s="78">
        <v>1</v>
      </c>
      <c r="R20" s="78" t="s">
        <v>519</v>
      </c>
      <c r="S20" s="78" t="s">
        <v>519</v>
      </c>
      <c r="T20" s="78" t="s">
        <v>519</v>
      </c>
      <c r="U20" s="78" t="s">
        <v>519</v>
      </c>
      <c r="V20" s="78" t="s">
        <v>519</v>
      </c>
      <c r="W20" s="78" t="s">
        <v>519</v>
      </c>
      <c r="X20" s="78" t="s">
        <v>519</v>
      </c>
      <c r="Y20" s="78" t="s">
        <v>519</v>
      </c>
      <c r="Z20" s="78" t="s">
        <v>519</v>
      </c>
      <c r="AA20" s="78" t="s">
        <v>519</v>
      </c>
      <c r="AB20" s="78">
        <v>1</v>
      </c>
      <c r="AC20" s="78" t="s">
        <v>519</v>
      </c>
      <c r="AD20" s="78" t="s">
        <v>519</v>
      </c>
      <c r="AE20" s="78" t="s">
        <v>519</v>
      </c>
      <c r="AF20" s="78">
        <v>1</v>
      </c>
      <c r="AG20" s="78" t="s">
        <v>519</v>
      </c>
      <c r="AH20" s="78" t="s">
        <v>519</v>
      </c>
      <c r="AI20" s="78" t="s">
        <v>519</v>
      </c>
      <c r="AJ20" s="78" t="s">
        <v>519</v>
      </c>
      <c r="AK20" s="78" t="s">
        <v>519</v>
      </c>
      <c r="AL20" s="78" t="s">
        <v>519</v>
      </c>
      <c r="AM20" s="78" t="s">
        <v>519</v>
      </c>
      <c r="AN20" s="78">
        <v>1</v>
      </c>
      <c r="AO20" s="78">
        <v>1</v>
      </c>
      <c r="AP20" s="78">
        <v>1</v>
      </c>
      <c r="AQ20" s="78">
        <v>1</v>
      </c>
      <c r="AR20" s="78" t="s">
        <v>519</v>
      </c>
      <c r="AS20" s="78" t="s">
        <v>519</v>
      </c>
      <c r="AT20" s="78">
        <v>1</v>
      </c>
    </row>
    <row r="21" spans="1:46" ht="35.1" customHeight="1" x14ac:dyDescent="0.2">
      <c r="A21" s="78">
        <v>19</v>
      </c>
      <c r="B21" s="79" t="s">
        <v>226</v>
      </c>
      <c r="C21" s="78" t="s">
        <v>188</v>
      </c>
      <c r="D21" s="78" t="s">
        <v>227</v>
      </c>
      <c r="E21" s="78">
        <v>1</v>
      </c>
      <c r="F21" s="78">
        <v>1</v>
      </c>
      <c r="G21" s="78">
        <v>0.75</v>
      </c>
      <c r="H21" s="78">
        <v>0.75</v>
      </c>
      <c r="I21" s="78" t="s">
        <v>519</v>
      </c>
      <c r="J21" s="78" t="s">
        <v>519</v>
      </c>
      <c r="K21" s="78" t="s">
        <v>519</v>
      </c>
      <c r="L21" s="78">
        <v>0.75</v>
      </c>
      <c r="M21" s="78">
        <v>1</v>
      </c>
      <c r="N21" s="78">
        <v>1</v>
      </c>
      <c r="O21" s="78" t="s">
        <v>519</v>
      </c>
      <c r="P21" s="78" t="s">
        <v>519</v>
      </c>
      <c r="Q21" s="78" t="s">
        <v>519</v>
      </c>
      <c r="R21" s="78" t="s">
        <v>519</v>
      </c>
      <c r="S21" s="78" t="s">
        <v>519</v>
      </c>
      <c r="T21" s="78" t="s">
        <v>519</v>
      </c>
      <c r="U21" s="78" t="s">
        <v>519</v>
      </c>
      <c r="V21" s="78" t="s">
        <v>519</v>
      </c>
      <c r="W21" s="78" t="s">
        <v>519</v>
      </c>
      <c r="X21" s="78" t="s">
        <v>519</v>
      </c>
      <c r="Y21" s="78">
        <v>1</v>
      </c>
      <c r="Z21" s="78">
        <v>1</v>
      </c>
      <c r="AA21" s="78" t="s">
        <v>519</v>
      </c>
      <c r="AB21" s="78" t="s">
        <v>519</v>
      </c>
      <c r="AC21" s="78">
        <v>1</v>
      </c>
      <c r="AD21" s="78">
        <v>1</v>
      </c>
      <c r="AE21" s="78" t="s">
        <v>519</v>
      </c>
      <c r="AF21" s="78" t="s">
        <v>519</v>
      </c>
      <c r="AG21" s="78">
        <v>1</v>
      </c>
      <c r="AH21" s="78">
        <v>1</v>
      </c>
      <c r="AI21" s="78">
        <v>1</v>
      </c>
      <c r="AJ21" s="78" t="s">
        <v>519</v>
      </c>
      <c r="AK21" s="78" t="s">
        <v>519</v>
      </c>
      <c r="AL21" s="78">
        <v>1</v>
      </c>
      <c r="AM21" s="78">
        <v>1</v>
      </c>
      <c r="AN21" s="78" t="s">
        <v>519</v>
      </c>
      <c r="AO21" s="78">
        <v>1</v>
      </c>
      <c r="AP21" s="78">
        <v>1</v>
      </c>
      <c r="AQ21" s="78" t="s">
        <v>519</v>
      </c>
      <c r="AR21" s="78" t="s">
        <v>519</v>
      </c>
      <c r="AS21" s="78" t="s">
        <v>519</v>
      </c>
      <c r="AT21" s="78">
        <v>1</v>
      </c>
    </row>
    <row r="22" spans="1:46" ht="35.1" customHeight="1" x14ac:dyDescent="0.2">
      <c r="A22" s="78">
        <v>20</v>
      </c>
      <c r="B22" s="79" t="s">
        <v>525</v>
      </c>
      <c r="C22" s="78" t="s">
        <v>188</v>
      </c>
      <c r="D22" s="78" t="s">
        <v>229</v>
      </c>
      <c r="E22" s="78">
        <v>1</v>
      </c>
      <c r="F22" s="78" t="s">
        <v>519</v>
      </c>
      <c r="G22" s="78">
        <v>1</v>
      </c>
      <c r="H22" s="78" t="s">
        <v>519</v>
      </c>
      <c r="I22" s="78">
        <v>1</v>
      </c>
      <c r="J22" s="78">
        <v>1</v>
      </c>
      <c r="K22" s="78" t="s">
        <v>519</v>
      </c>
      <c r="L22" s="78">
        <v>0.75</v>
      </c>
      <c r="M22" s="78" t="s">
        <v>519</v>
      </c>
      <c r="N22" s="78" t="s">
        <v>519</v>
      </c>
      <c r="O22" s="78" t="s">
        <v>519</v>
      </c>
      <c r="P22" s="78">
        <v>1</v>
      </c>
      <c r="Q22" s="78">
        <v>1</v>
      </c>
      <c r="R22" s="78" t="s">
        <v>519</v>
      </c>
      <c r="S22" s="78">
        <v>1</v>
      </c>
      <c r="T22" s="78">
        <v>1</v>
      </c>
      <c r="U22" s="78" t="s">
        <v>519</v>
      </c>
      <c r="V22" s="78" t="s">
        <v>519</v>
      </c>
      <c r="W22" s="78" t="s">
        <v>519</v>
      </c>
      <c r="X22" s="78" t="s">
        <v>519</v>
      </c>
      <c r="Y22" s="78" t="s">
        <v>519</v>
      </c>
      <c r="Z22" s="78">
        <v>1</v>
      </c>
      <c r="AA22" s="78" t="s">
        <v>519</v>
      </c>
      <c r="AB22" s="81">
        <v>1</v>
      </c>
      <c r="AC22" s="78">
        <v>1</v>
      </c>
      <c r="AD22" s="78">
        <v>1</v>
      </c>
      <c r="AE22" s="78" t="s">
        <v>519</v>
      </c>
      <c r="AF22" s="78" t="s">
        <v>519</v>
      </c>
      <c r="AG22" s="78" t="s">
        <v>519</v>
      </c>
      <c r="AH22" s="78" t="s">
        <v>519</v>
      </c>
      <c r="AI22" s="78">
        <v>1</v>
      </c>
      <c r="AJ22" s="78">
        <v>1</v>
      </c>
      <c r="AK22" s="78" t="s">
        <v>519</v>
      </c>
      <c r="AL22" s="78" t="s">
        <v>519</v>
      </c>
      <c r="AM22" s="78">
        <v>1</v>
      </c>
      <c r="AN22" s="78">
        <v>1</v>
      </c>
      <c r="AO22" s="78" t="s">
        <v>519</v>
      </c>
      <c r="AP22" s="78" t="s">
        <v>519</v>
      </c>
      <c r="AQ22" s="78">
        <v>1</v>
      </c>
      <c r="AR22" s="78" t="s">
        <v>519</v>
      </c>
      <c r="AS22" s="78" t="s">
        <v>519</v>
      </c>
      <c r="AT22" s="78">
        <v>1</v>
      </c>
    </row>
    <row r="23" spans="1:46" ht="35.1" customHeight="1" x14ac:dyDescent="0.2">
      <c r="A23" s="78">
        <v>21</v>
      </c>
      <c r="B23" s="79" t="s">
        <v>230</v>
      </c>
      <c r="C23" s="78" t="s">
        <v>188</v>
      </c>
      <c r="D23" s="78" t="s">
        <v>231</v>
      </c>
      <c r="E23" s="78">
        <v>1</v>
      </c>
      <c r="F23" s="78">
        <v>1</v>
      </c>
      <c r="G23" s="78" t="s">
        <v>519</v>
      </c>
      <c r="H23" s="78" t="s">
        <v>519</v>
      </c>
      <c r="I23" s="78">
        <v>1</v>
      </c>
      <c r="J23" s="78">
        <v>1</v>
      </c>
      <c r="K23" s="78" t="s">
        <v>519</v>
      </c>
      <c r="L23" s="78" t="s">
        <v>519</v>
      </c>
      <c r="M23" s="78">
        <v>1</v>
      </c>
      <c r="N23" s="78">
        <v>1</v>
      </c>
      <c r="O23" s="78" t="s">
        <v>519</v>
      </c>
      <c r="P23" s="78" t="s">
        <v>519</v>
      </c>
      <c r="Q23" s="78" t="s">
        <v>519</v>
      </c>
      <c r="R23" s="78">
        <v>1</v>
      </c>
      <c r="S23" s="78" t="s">
        <v>519</v>
      </c>
      <c r="T23" s="78" t="s">
        <v>519</v>
      </c>
      <c r="U23" s="78" t="s">
        <v>519</v>
      </c>
      <c r="V23" s="78" t="s">
        <v>519</v>
      </c>
      <c r="W23" s="78" t="s">
        <v>519</v>
      </c>
      <c r="X23" s="78">
        <v>1</v>
      </c>
      <c r="Y23" s="78" t="s">
        <v>519</v>
      </c>
      <c r="Z23" s="78">
        <v>1</v>
      </c>
      <c r="AA23" s="78">
        <v>1</v>
      </c>
      <c r="AB23" s="78">
        <v>1</v>
      </c>
      <c r="AC23" s="78">
        <v>1</v>
      </c>
      <c r="AD23" s="78">
        <v>1</v>
      </c>
      <c r="AE23" s="78" t="s">
        <v>519</v>
      </c>
      <c r="AF23" s="78">
        <v>1</v>
      </c>
      <c r="AG23" s="78">
        <v>1</v>
      </c>
      <c r="AH23" s="78">
        <v>1</v>
      </c>
      <c r="AI23" s="78">
        <v>1</v>
      </c>
      <c r="AJ23" s="78">
        <v>1</v>
      </c>
      <c r="AK23" s="78" t="s">
        <v>519</v>
      </c>
      <c r="AL23" s="78" t="s">
        <v>519</v>
      </c>
      <c r="AM23" s="78">
        <v>1</v>
      </c>
      <c r="AN23" s="78">
        <v>1</v>
      </c>
      <c r="AO23" s="78">
        <v>1</v>
      </c>
      <c r="AP23" s="78">
        <v>1</v>
      </c>
      <c r="AQ23" s="78" t="s">
        <v>519</v>
      </c>
      <c r="AR23" s="78">
        <v>0.5</v>
      </c>
      <c r="AS23" s="78" t="s">
        <v>519</v>
      </c>
      <c r="AT23" s="78">
        <v>1</v>
      </c>
    </row>
    <row r="24" spans="1:46" ht="35.1" customHeight="1" x14ac:dyDescent="0.2">
      <c r="A24" s="78">
        <v>22</v>
      </c>
      <c r="B24" s="79" t="s">
        <v>232</v>
      </c>
      <c r="C24" s="78" t="s">
        <v>188</v>
      </c>
      <c r="D24" s="78" t="s">
        <v>233</v>
      </c>
      <c r="E24" s="78">
        <v>1</v>
      </c>
      <c r="F24" s="78">
        <v>1</v>
      </c>
      <c r="G24" s="78" t="s">
        <v>519</v>
      </c>
      <c r="H24" s="78">
        <v>0.75</v>
      </c>
      <c r="I24" s="78" t="s">
        <v>519</v>
      </c>
      <c r="J24" s="78" t="s">
        <v>519</v>
      </c>
      <c r="K24" s="78" t="s">
        <v>519</v>
      </c>
      <c r="L24" s="78" t="s">
        <v>519</v>
      </c>
      <c r="M24" s="78">
        <v>1</v>
      </c>
      <c r="N24" s="78">
        <v>1</v>
      </c>
      <c r="O24" s="78">
        <v>1</v>
      </c>
      <c r="P24" s="78">
        <v>1</v>
      </c>
      <c r="Q24" s="78" t="s">
        <v>519</v>
      </c>
      <c r="R24" s="78" t="s">
        <v>519</v>
      </c>
      <c r="S24" s="78" t="s">
        <v>519</v>
      </c>
      <c r="T24" s="78" t="s">
        <v>519</v>
      </c>
      <c r="U24" s="78" t="s">
        <v>519</v>
      </c>
      <c r="V24" s="78" t="s">
        <v>519</v>
      </c>
      <c r="W24" s="78" t="s">
        <v>519</v>
      </c>
      <c r="X24" s="78" t="s">
        <v>519</v>
      </c>
      <c r="Y24" s="78">
        <v>1</v>
      </c>
      <c r="Z24" s="78" t="s">
        <v>519</v>
      </c>
      <c r="AA24" s="78">
        <v>1</v>
      </c>
      <c r="AB24" s="78" t="s">
        <v>519</v>
      </c>
      <c r="AC24" s="78" t="s">
        <v>519</v>
      </c>
      <c r="AD24" s="78" t="s">
        <v>519</v>
      </c>
      <c r="AE24" s="78" t="s">
        <v>519</v>
      </c>
      <c r="AF24" s="78" t="s">
        <v>519</v>
      </c>
      <c r="AG24" s="78" t="s">
        <v>519</v>
      </c>
      <c r="AH24" s="78" t="s">
        <v>519</v>
      </c>
      <c r="AI24" s="78" t="s">
        <v>519</v>
      </c>
      <c r="AJ24" s="78">
        <v>1</v>
      </c>
      <c r="AK24" s="78" t="s">
        <v>519</v>
      </c>
      <c r="AL24" s="78" t="s">
        <v>519</v>
      </c>
      <c r="AM24" s="78">
        <v>1</v>
      </c>
      <c r="AN24" s="78">
        <v>1</v>
      </c>
      <c r="AO24" s="78">
        <v>1</v>
      </c>
      <c r="AP24" s="78">
        <v>1</v>
      </c>
      <c r="AQ24" s="78" t="s">
        <v>519</v>
      </c>
      <c r="AR24" s="78" t="s">
        <v>519</v>
      </c>
      <c r="AS24" s="78" t="s">
        <v>519</v>
      </c>
      <c r="AT24" s="78">
        <v>1</v>
      </c>
    </row>
    <row r="25" spans="1:46" ht="35.1" customHeight="1" x14ac:dyDescent="0.2">
      <c r="A25" s="78">
        <v>23</v>
      </c>
      <c r="B25" s="79" t="s">
        <v>526</v>
      </c>
      <c r="C25" s="78" t="s">
        <v>188</v>
      </c>
      <c r="D25" s="78" t="s">
        <v>234</v>
      </c>
      <c r="E25" s="78">
        <v>1</v>
      </c>
      <c r="F25" s="78" t="s">
        <v>519</v>
      </c>
      <c r="G25" s="78">
        <v>0.75</v>
      </c>
      <c r="H25" s="78" t="s">
        <v>519</v>
      </c>
      <c r="I25" s="78" t="s">
        <v>519</v>
      </c>
      <c r="J25" s="78" t="s">
        <v>519</v>
      </c>
      <c r="K25" s="78">
        <v>1</v>
      </c>
      <c r="L25" s="78">
        <v>1</v>
      </c>
      <c r="M25" s="78">
        <v>1</v>
      </c>
      <c r="N25" s="78">
        <v>1</v>
      </c>
      <c r="O25" s="78">
        <v>1</v>
      </c>
      <c r="P25" s="78" t="s">
        <v>519</v>
      </c>
      <c r="Q25" s="78">
        <v>1</v>
      </c>
      <c r="R25" s="78" t="s">
        <v>519</v>
      </c>
      <c r="S25" s="78">
        <v>1</v>
      </c>
      <c r="T25" s="78" t="s">
        <v>519</v>
      </c>
      <c r="U25" s="78" t="s">
        <v>519</v>
      </c>
      <c r="V25" s="78" t="s">
        <v>519</v>
      </c>
      <c r="W25" s="78" t="s">
        <v>519</v>
      </c>
      <c r="X25" s="78" t="s">
        <v>519</v>
      </c>
      <c r="Y25" s="78" t="s">
        <v>519</v>
      </c>
      <c r="Z25" s="78">
        <v>1</v>
      </c>
      <c r="AA25" s="78" t="s">
        <v>519</v>
      </c>
      <c r="AB25" s="78">
        <v>1</v>
      </c>
      <c r="AC25" s="78">
        <v>1</v>
      </c>
      <c r="AD25" s="78" t="s">
        <v>519</v>
      </c>
      <c r="AE25" s="78" t="s">
        <v>519</v>
      </c>
      <c r="AF25" s="78" t="s">
        <v>519</v>
      </c>
      <c r="AG25" s="78" t="s">
        <v>519</v>
      </c>
      <c r="AH25" s="78" t="s">
        <v>519</v>
      </c>
      <c r="AI25" s="78">
        <v>1</v>
      </c>
      <c r="AJ25" s="78">
        <v>1</v>
      </c>
      <c r="AK25" s="78" t="s">
        <v>519</v>
      </c>
      <c r="AL25" s="78" t="s">
        <v>519</v>
      </c>
      <c r="AM25" s="78">
        <v>1</v>
      </c>
      <c r="AN25" s="78">
        <v>1</v>
      </c>
      <c r="AO25" s="78">
        <v>1</v>
      </c>
      <c r="AP25" s="78">
        <v>1</v>
      </c>
      <c r="AQ25" s="78">
        <v>1</v>
      </c>
      <c r="AR25" s="78" t="s">
        <v>519</v>
      </c>
      <c r="AS25" s="78" t="s">
        <v>519</v>
      </c>
      <c r="AT25" s="78">
        <v>1</v>
      </c>
    </row>
    <row r="26" spans="1:46" ht="35.1" customHeight="1" x14ac:dyDescent="0.2">
      <c r="A26" s="78">
        <v>24</v>
      </c>
      <c r="B26" s="79" t="s">
        <v>235</v>
      </c>
      <c r="C26" s="78" t="s">
        <v>188</v>
      </c>
      <c r="D26" s="78" t="s">
        <v>236</v>
      </c>
      <c r="E26" s="78">
        <v>1</v>
      </c>
      <c r="F26" s="78" t="s">
        <v>519</v>
      </c>
      <c r="G26" s="78">
        <v>0.75</v>
      </c>
      <c r="H26" s="78" t="s">
        <v>519</v>
      </c>
      <c r="I26" s="78" t="s">
        <v>519</v>
      </c>
      <c r="J26" s="78" t="s">
        <v>519</v>
      </c>
      <c r="K26" s="78">
        <v>1</v>
      </c>
      <c r="L26" s="78" t="s">
        <v>519</v>
      </c>
      <c r="M26" s="78" t="s">
        <v>519</v>
      </c>
      <c r="N26" s="78" t="s">
        <v>519</v>
      </c>
      <c r="O26" s="78">
        <v>1</v>
      </c>
      <c r="P26" s="78">
        <v>1</v>
      </c>
      <c r="Q26" s="78" t="s">
        <v>519</v>
      </c>
      <c r="R26" s="78" t="s">
        <v>519</v>
      </c>
      <c r="S26" s="78">
        <v>1</v>
      </c>
      <c r="T26" s="78" t="s">
        <v>519</v>
      </c>
      <c r="U26" s="78" t="s">
        <v>519</v>
      </c>
      <c r="V26" s="78" t="s">
        <v>519</v>
      </c>
      <c r="W26" s="78" t="s">
        <v>519</v>
      </c>
      <c r="X26" s="78" t="s">
        <v>519</v>
      </c>
      <c r="Y26" s="78" t="s">
        <v>519</v>
      </c>
      <c r="Z26" s="78">
        <v>1</v>
      </c>
      <c r="AA26" s="78" t="s">
        <v>519</v>
      </c>
      <c r="AB26" s="78" t="s">
        <v>519</v>
      </c>
      <c r="AC26" s="78">
        <v>1</v>
      </c>
      <c r="AD26" s="78">
        <v>1</v>
      </c>
      <c r="AE26" s="78" t="s">
        <v>519</v>
      </c>
      <c r="AF26" s="78" t="s">
        <v>519</v>
      </c>
      <c r="AG26" s="78" t="s">
        <v>519</v>
      </c>
      <c r="AH26" s="78" t="s">
        <v>519</v>
      </c>
      <c r="AI26" s="78">
        <v>1</v>
      </c>
      <c r="AJ26" s="78" t="s">
        <v>519</v>
      </c>
      <c r="AK26" s="78" t="s">
        <v>519</v>
      </c>
      <c r="AL26" s="78" t="s">
        <v>519</v>
      </c>
      <c r="AM26" s="78">
        <v>1</v>
      </c>
      <c r="AN26" s="78" t="s">
        <v>519</v>
      </c>
      <c r="AO26" s="78">
        <v>1</v>
      </c>
      <c r="AP26" s="78">
        <v>1</v>
      </c>
      <c r="AQ26" s="78" t="s">
        <v>519</v>
      </c>
      <c r="AR26" s="78">
        <v>1</v>
      </c>
      <c r="AS26" s="78" t="s">
        <v>519</v>
      </c>
      <c r="AT26" s="78">
        <v>1</v>
      </c>
    </row>
    <row r="27" spans="1:46" ht="35.1" customHeight="1" x14ac:dyDescent="0.2">
      <c r="A27" s="78">
        <v>25</v>
      </c>
      <c r="B27" s="79" t="s">
        <v>237</v>
      </c>
      <c r="C27" s="78" t="s">
        <v>188</v>
      </c>
      <c r="D27" s="78" t="s">
        <v>238</v>
      </c>
      <c r="E27" s="78">
        <v>1</v>
      </c>
      <c r="F27" s="78">
        <v>1</v>
      </c>
      <c r="G27" s="78">
        <v>0.75</v>
      </c>
      <c r="H27" s="78">
        <v>0.75</v>
      </c>
      <c r="I27" s="78" t="s">
        <v>519</v>
      </c>
      <c r="J27" s="78" t="s">
        <v>519</v>
      </c>
      <c r="K27" s="78">
        <v>1</v>
      </c>
      <c r="L27" s="78">
        <v>1</v>
      </c>
      <c r="M27" s="78">
        <v>1</v>
      </c>
      <c r="N27" s="78">
        <v>1</v>
      </c>
      <c r="O27" s="78" t="s">
        <v>519</v>
      </c>
      <c r="P27" s="78">
        <v>1</v>
      </c>
      <c r="Q27" s="78">
        <v>1</v>
      </c>
      <c r="R27" s="78">
        <v>1</v>
      </c>
      <c r="S27" s="78">
        <v>1</v>
      </c>
      <c r="T27" s="78">
        <v>1</v>
      </c>
      <c r="U27" s="78">
        <v>1</v>
      </c>
      <c r="V27" s="78">
        <v>1</v>
      </c>
      <c r="W27" s="78">
        <v>1</v>
      </c>
      <c r="X27" s="78">
        <v>1</v>
      </c>
      <c r="Y27" s="78">
        <v>1</v>
      </c>
      <c r="Z27" s="78">
        <v>1</v>
      </c>
      <c r="AA27" s="78" t="s">
        <v>519</v>
      </c>
      <c r="AB27" s="78">
        <v>1</v>
      </c>
      <c r="AC27" s="78">
        <v>1</v>
      </c>
      <c r="AD27" s="78" t="s">
        <v>519</v>
      </c>
      <c r="AE27" s="78" t="s">
        <v>519</v>
      </c>
      <c r="AF27" s="78">
        <v>1</v>
      </c>
      <c r="AG27" s="78" t="s">
        <v>519</v>
      </c>
      <c r="AH27" s="78" t="s">
        <v>519</v>
      </c>
      <c r="AI27" s="78">
        <v>1</v>
      </c>
      <c r="AJ27" s="78" t="s">
        <v>519</v>
      </c>
      <c r="AK27" s="78" t="s">
        <v>519</v>
      </c>
      <c r="AL27" s="78" t="s">
        <v>519</v>
      </c>
      <c r="AM27" s="78">
        <v>1</v>
      </c>
      <c r="AN27" s="78">
        <v>1</v>
      </c>
      <c r="AO27" s="78">
        <v>1</v>
      </c>
      <c r="AP27" s="78">
        <v>1</v>
      </c>
      <c r="AQ27" s="78">
        <v>1</v>
      </c>
      <c r="AR27" s="78">
        <v>0.5</v>
      </c>
      <c r="AS27" s="78" t="s">
        <v>519</v>
      </c>
      <c r="AT27" s="78">
        <v>1</v>
      </c>
    </row>
    <row r="28" spans="1:46" ht="35.1" customHeight="1" x14ac:dyDescent="0.2">
      <c r="A28" s="78">
        <v>26</v>
      </c>
      <c r="B28" s="79" t="s">
        <v>239</v>
      </c>
      <c r="C28" s="78" t="s">
        <v>188</v>
      </c>
      <c r="D28" s="78" t="s">
        <v>240</v>
      </c>
      <c r="E28" s="78">
        <v>1</v>
      </c>
      <c r="F28" s="78">
        <v>1</v>
      </c>
      <c r="G28" s="78">
        <v>0.75</v>
      </c>
      <c r="H28" s="78" t="s">
        <v>519</v>
      </c>
      <c r="I28" s="78">
        <v>1</v>
      </c>
      <c r="J28" s="78">
        <v>1</v>
      </c>
      <c r="K28" s="78">
        <v>1</v>
      </c>
      <c r="L28" s="78">
        <v>1</v>
      </c>
      <c r="M28" s="78">
        <v>1</v>
      </c>
      <c r="N28" s="78">
        <v>1</v>
      </c>
      <c r="O28" s="78">
        <v>1</v>
      </c>
      <c r="P28" s="78">
        <v>1</v>
      </c>
      <c r="Q28" s="78" t="s">
        <v>519</v>
      </c>
      <c r="R28" s="78" t="s">
        <v>519</v>
      </c>
      <c r="S28" s="78">
        <v>1</v>
      </c>
      <c r="T28" s="78">
        <v>1</v>
      </c>
      <c r="U28" s="78" t="s">
        <v>519</v>
      </c>
      <c r="V28" s="78" t="s">
        <v>519</v>
      </c>
      <c r="W28" s="78" t="s">
        <v>519</v>
      </c>
      <c r="X28" s="78" t="s">
        <v>519</v>
      </c>
      <c r="Y28" s="78" t="s">
        <v>519</v>
      </c>
      <c r="Z28" s="78">
        <v>1</v>
      </c>
      <c r="AA28" s="78" t="s">
        <v>519</v>
      </c>
      <c r="AB28" s="78">
        <v>1</v>
      </c>
      <c r="AC28" s="78">
        <v>1</v>
      </c>
      <c r="AD28" s="78" t="s">
        <v>519</v>
      </c>
      <c r="AE28" s="78" t="s">
        <v>519</v>
      </c>
      <c r="AF28" s="78">
        <v>1</v>
      </c>
      <c r="AG28" s="78">
        <v>1</v>
      </c>
      <c r="AH28" s="78">
        <v>1</v>
      </c>
      <c r="AI28" s="78" t="s">
        <v>519</v>
      </c>
      <c r="AJ28" s="78">
        <v>1</v>
      </c>
      <c r="AK28" s="78" t="s">
        <v>519</v>
      </c>
      <c r="AL28" s="78" t="s">
        <v>519</v>
      </c>
      <c r="AM28" s="78">
        <v>1</v>
      </c>
      <c r="AN28" s="78">
        <v>1</v>
      </c>
      <c r="AO28" s="78">
        <v>1</v>
      </c>
      <c r="AP28" s="78">
        <v>1</v>
      </c>
      <c r="AQ28" s="78" t="s">
        <v>519</v>
      </c>
      <c r="AR28" s="78">
        <v>1</v>
      </c>
      <c r="AS28" s="78" t="s">
        <v>519</v>
      </c>
      <c r="AT28" s="78">
        <v>1</v>
      </c>
    </row>
    <row r="29" spans="1:46" ht="35.1" customHeight="1" x14ac:dyDescent="0.2">
      <c r="A29" s="78">
        <v>27</v>
      </c>
      <c r="B29" s="79" t="s">
        <v>527</v>
      </c>
      <c r="C29" s="78" t="s">
        <v>188</v>
      </c>
      <c r="D29" s="78" t="s">
        <v>241</v>
      </c>
      <c r="E29" s="78">
        <v>1</v>
      </c>
      <c r="F29" s="78">
        <v>1</v>
      </c>
      <c r="G29" s="78">
        <v>0.5</v>
      </c>
      <c r="H29" s="78">
        <v>0.75</v>
      </c>
      <c r="I29" s="78">
        <v>1</v>
      </c>
      <c r="J29" s="78">
        <v>1</v>
      </c>
      <c r="K29" s="78">
        <v>1</v>
      </c>
      <c r="L29" s="78">
        <v>0.75</v>
      </c>
      <c r="M29" s="78" t="s">
        <v>519</v>
      </c>
      <c r="N29" s="78">
        <v>1</v>
      </c>
      <c r="O29" s="78">
        <v>1</v>
      </c>
      <c r="P29" s="78">
        <v>1</v>
      </c>
      <c r="Q29" s="78" t="s">
        <v>519</v>
      </c>
      <c r="R29" s="78">
        <v>1</v>
      </c>
      <c r="S29" s="78">
        <v>1</v>
      </c>
      <c r="T29" s="78" t="s">
        <v>519</v>
      </c>
      <c r="U29" s="78" t="s">
        <v>519</v>
      </c>
      <c r="V29" s="78" t="s">
        <v>519</v>
      </c>
      <c r="W29" s="78" t="s">
        <v>519</v>
      </c>
      <c r="X29" s="78" t="s">
        <v>519</v>
      </c>
      <c r="Y29" s="78">
        <v>1</v>
      </c>
      <c r="Z29" s="78">
        <v>1</v>
      </c>
      <c r="AA29" s="78" t="s">
        <v>519</v>
      </c>
      <c r="AB29" s="78">
        <v>1</v>
      </c>
      <c r="AC29" s="78">
        <v>1</v>
      </c>
      <c r="AD29" s="78">
        <v>1</v>
      </c>
      <c r="AE29" s="78" t="s">
        <v>519</v>
      </c>
      <c r="AF29" s="78" t="s">
        <v>519</v>
      </c>
      <c r="AG29" s="78" t="s">
        <v>519</v>
      </c>
      <c r="AH29" s="78" t="s">
        <v>519</v>
      </c>
      <c r="AI29" s="78" t="s">
        <v>519</v>
      </c>
      <c r="AJ29" s="78" t="s">
        <v>519</v>
      </c>
      <c r="AK29" s="78" t="s">
        <v>519</v>
      </c>
      <c r="AL29" s="78" t="s">
        <v>519</v>
      </c>
      <c r="AM29" s="78">
        <v>1</v>
      </c>
      <c r="AN29" s="78">
        <v>1</v>
      </c>
      <c r="AO29" s="78" t="s">
        <v>519</v>
      </c>
      <c r="AP29" s="78" t="s">
        <v>519</v>
      </c>
      <c r="AQ29" s="78">
        <v>1</v>
      </c>
      <c r="AR29" s="78">
        <v>1</v>
      </c>
      <c r="AS29" s="78" t="s">
        <v>519</v>
      </c>
      <c r="AT29" s="78">
        <v>1</v>
      </c>
    </row>
    <row r="30" spans="1:46" ht="35.1" customHeight="1" x14ac:dyDescent="0.2">
      <c r="A30" s="78">
        <v>28</v>
      </c>
      <c r="B30" s="79" t="s">
        <v>242</v>
      </c>
      <c r="C30" s="78" t="s">
        <v>188</v>
      </c>
      <c r="D30" s="78" t="s">
        <v>243</v>
      </c>
      <c r="E30" s="78">
        <v>1</v>
      </c>
      <c r="F30" s="78">
        <v>1</v>
      </c>
      <c r="G30" s="78">
        <v>0.75</v>
      </c>
      <c r="H30" s="78" t="s">
        <v>519</v>
      </c>
      <c r="I30" s="78" t="s">
        <v>519</v>
      </c>
      <c r="J30" s="78" t="s">
        <v>519</v>
      </c>
      <c r="K30" s="78" t="s">
        <v>519</v>
      </c>
      <c r="L30" s="78">
        <v>0.75</v>
      </c>
      <c r="M30" s="78">
        <v>1</v>
      </c>
      <c r="N30" s="78" t="s">
        <v>519</v>
      </c>
      <c r="O30" s="78">
        <v>1</v>
      </c>
      <c r="P30" s="78">
        <v>1</v>
      </c>
      <c r="Q30" s="78">
        <v>1</v>
      </c>
      <c r="R30" s="78">
        <v>1</v>
      </c>
      <c r="S30" s="78">
        <v>1</v>
      </c>
      <c r="T30" s="78">
        <v>1</v>
      </c>
      <c r="U30" s="78" t="s">
        <v>519</v>
      </c>
      <c r="V30" s="78" t="s">
        <v>519</v>
      </c>
      <c r="W30" s="78" t="s">
        <v>519</v>
      </c>
      <c r="X30" s="78">
        <v>1</v>
      </c>
      <c r="Y30" s="78" t="s">
        <v>519</v>
      </c>
      <c r="Z30" s="78">
        <v>1</v>
      </c>
      <c r="AA30" s="78" t="s">
        <v>519</v>
      </c>
      <c r="AB30" s="78">
        <v>1</v>
      </c>
      <c r="AC30" s="78">
        <v>1</v>
      </c>
      <c r="AD30" s="78">
        <v>1</v>
      </c>
      <c r="AE30" s="78" t="s">
        <v>519</v>
      </c>
      <c r="AF30" s="78">
        <v>1</v>
      </c>
      <c r="AG30" s="78" t="s">
        <v>519</v>
      </c>
      <c r="AH30" s="78" t="s">
        <v>519</v>
      </c>
      <c r="AI30" s="78" t="s">
        <v>519</v>
      </c>
      <c r="AJ30" s="78" t="s">
        <v>519</v>
      </c>
      <c r="AK30" s="78" t="s">
        <v>519</v>
      </c>
      <c r="AL30" s="78" t="s">
        <v>519</v>
      </c>
      <c r="AM30" s="78">
        <v>1</v>
      </c>
      <c r="AN30" s="78">
        <v>1</v>
      </c>
      <c r="AO30" s="78">
        <v>1</v>
      </c>
      <c r="AP30" s="78">
        <v>1</v>
      </c>
      <c r="AQ30" s="78">
        <v>1</v>
      </c>
      <c r="AR30" s="78" t="s">
        <v>519</v>
      </c>
      <c r="AS30" s="78" t="s">
        <v>519</v>
      </c>
      <c r="AT30" s="78">
        <v>1</v>
      </c>
    </row>
    <row r="31" spans="1:46" ht="35.1" customHeight="1" x14ac:dyDescent="0.2">
      <c r="A31" s="78">
        <v>29</v>
      </c>
      <c r="B31" s="79" t="s">
        <v>528</v>
      </c>
      <c r="C31" s="78" t="s">
        <v>188</v>
      </c>
      <c r="D31" s="78" t="s">
        <v>245</v>
      </c>
      <c r="E31" s="78">
        <v>1</v>
      </c>
      <c r="F31" s="78">
        <v>1</v>
      </c>
      <c r="G31" s="78">
        <v>0.75</v>
      </c>
      <c r="H31" s="78">
        <v>0.75</v>
      </c>
      <c r="I31" s="78">
        <v>1</v>
      </c>
      <c r="J31" s="78">
        <v>1</v>
      </c>
      <c r="K31" s="78">
        <v>1</v>
      </c>
      <c r="L31" s="78">
        <v>0.75</v>
      </c>
      <c r="M31" s="78">
        <v>1</v>
      </c>
      <c r="N31" s="78">
        <v>1</v>
      </c>
      <c r="O31" s="78">
        <v>1</v>
      </c>
      <c r="P31" s="78">
        <v>1</v>
      </c>
      <c r="Q31" s="78">
        <v>1</v>
      </c>
      <c r="R31" s="78">
        <v>1</v>
      </c>
      <c r="S31" s="78">
        <v>1</v>
      </c>
      <c r="T31" s="78" t="s">
        <v>519</v>
      </c>
      <c r="U31" s="78">
        <v>1</v>
      </c>
      <c r="V31" s="78">
        <v>1</v>
      </c>
      <c r="W31" s="78">
        <v>1</v>
      </c>
      <c r="X31" s="78">
        <v>1</v>
      </c>
      <c r="Y31" s="78">
        <v>1</v>
      </c>
      <c r="Z31" s="78">
        <v>1</v>
      </c>
      <c r="AA31" s="78">
        <v>1</v>
      </c>
      <c r="AB31" s="78">
        <v>1</v>
      </c>
      <c r="AC31" s="78">
        <v>1</v>
      </c>
      <c r="AD31" s="78">
        <v>1</v>
      </c>
      <c r="AE31" s="78" t="s">
        <v>519</v>
      </c>
      <c r="AF31" s="78">
        <v>1</v>
      </c>
      <c r="AG31" s="78" t="s">
        <v>519</v>
      </c>
      <c r="AH31" s="78" t="s">
        <v>519</v>
      </c>
      <c r="AI31" s="78">
        <v>1</v>
      </c>
      <c r="AJ31" s="78" t="s">
        <v>519</v>
      </c>
      <c r="AK31" s="78" t="s">
        <v>519</v>
      </c>
      <c r="AL31" s="78" t="s">
        <v>519</v>
      </c>
      <c r="AM31" s="78">
        <v>1</v>
      </c>
      <c r="AN31" s="78">
        <v>1</v>
      </c>
      <c r="AO31" s="78">
        <v>1</v>
      </c>
      <c r="AP31" s="78">
        <v>1</v>
      </c>
      <c r="AQ31" s="78">
        <v>1</v>
      </c>
      <c r="AR31" s="78">
        <v>0.5</v>
      </c>
      <c r="AS31" s="78" t="s">
        <v>519</v>
      </c>
      <c r="AT31" s="78">
        <v>1</v>
      </c>
    </row>
    <row r="32" spans="1:46" ht="35.1" customHeight="1" x14ac:dyDescent="0.2">
      <c r="A32" s="78">
        <v>30</v>
      </c>
      <c r="B32" s="79" t="s">
        <v>246</v>
      </c>
      <c r="C32" s="78" t="s">
        <v>188</v>
      </c>
      <c r="D32" s="78" t="s">
        <v>247</v>
      </c>
      <c r="E32" s="78">
        <v>1</v>
      </c>
      <c r="F32" s="78">
        <v>1</v>
      </c>
      <c r="G32" s="78">
        <v>0.75</v>
      </c>
      <c r="H32" s="78">
        <v>0.75</v>
      </c>
      <c r="I32" s="78" t="s">
        <v>519</v>
      </c>
      <c r="J32" s="78" t="s">
        <v>519</v>
      </c>
      <c r="K32" s="78">
        <v>1</v>
      </c>
      <c r="L32" s="78">
        <v>0.75</v>
      </c>
      <c r="M32" s="78">
        <v>1</v>
      </c>
      <c r="N32" s="78">
        <v>1</v>
      </c>
      <c r="O32" s="78" t="s">
        <v>519</v>
      </c>
      <c r="P32" s="78" t="s">
        <v>519</v>
      </c>
      <c r="Q32" s="78" t="s">
        <v>519</v>
      </c>
      <c r="R32" s="78" t="s">
        <v>519</v>
      </c>
      <c r="S32" s="78">
        <v>1</v>
      </c>
      <c r="T32" s="78" t="s">
        <v>519</v>
      </c>
      <c r="U32" s="78" t="s">
        <v>519</v>
      </c>
      <c r="V32" s="78" t="s">
        <v>519</v>
      </c>
      <c r="W32" s="78" t="s">
        <v>519</v>
      </c>
      <c r="X32" s="78" t="s">
        <v>519</v>
      </c>
      <c r="Y32" s="78">
        <v>1</v>
      </c>
      <c r="Z32" s="78">
        <v>1</v>
      </c>
      <c r="AA32" s="78" t="s">
        <v>519</v>
      </c>
      <c r="AB32" s="78">
        <v>1</v>
      </c>
      <c r="AC32" s="78">
        <v>1</v>
      </c>
      <c r="AD32" s="78">
        <v>1</v>
      </c>
      <c r="AE32" s="78" t="s">
        <v>519</v>
      </c>
      <c r="AF32" s="78">
        <v>1</v>
      </c>
      <c r="AG32" s="78" t="s">
        <v>519</v>
      </c>
      <c r="AH32" s="78" t="s">
        <v>519</v>
      </c>
      <c r="AI32" s="78" t="s">
        <v>519</v>
      </c>
      <c r="AJ32" s="78">
        <v>1</v>
      </c>
      <c r="AK32" s="78" t="s">
        <v>519</v>
      </c>
      <c r="AL32" s="78" t="s">
        <v>519</v>
      </c>
      <c r="AM32" s="78">
        <v>1</v>
      </c>
      <c r="AN32" s="78" t="s">
        <v>519</v>
      </c>
      <c r="AO32" s="78">
        <v>1</v>
      </c>
      <c r="AP32" s="78">
        <v>1</v>
      </c>
      <c r="AQ32" s="78" t="s">
        <v>519</v>
      </c>
      <c r="AR32" s="78" t="s">
        <v>519</v>
      </c>
      <c r="AS32" s="78" t="s">
        <v>519</v>
      </c>
      <c r="AT32" s="78">
        <v>1</v>
      </c>
    </row>
    <row r="33" spans="1:46" ht="35.1" customHeight="1" x14ac:dyDescent="0.2">
      <c r="A33" s="78">
        <v>31</v>
      </c>
      <c r="B33" s="79" t="s">
        <v>248</v>
      </c>
      <c r="C33" s="78" t="s">
        <v>188</v>
      </c>
      <c r="D33" s="78" t="s">
        <v>249</v>
      </c>
      <c r="E33" s="78">
        <v>1</v>
      </c>
      <c r="F33" s="78">
        <v>1</v>
      </c>
      <c r="G33" s="78">
        <v>0.75</v>
      </c>
      <c r="H33" s="78" t="s">
        <v>519</v>
      </c>
      <c r="I33" s="78" t="s">
        <v>519</v>
      </c>
      <c r="J33" s="78" t="s">
        <v>519</v>
      </c>
      <c r="K33" s="78" t="s">
        <v>519</v>
      </c>
      <c r="L33" s="78" t="s">
        <v>519</v>
      </c>
      <c r="M33" s="78">
        <v>1</v>
      </c>
      <c r="N33" s="78">
        <v>1</v>
      </c>
      <c r="O33" s="78">
        <v>1</v>
      </c>
      <c r="P33" s="78">
        <v>1</v>
      </c>
      <c r="Q33" s="78">
        <v>1</v>
      </c>
      <c r="R33" s="78" t="s">
        <v>519</v>
      </c>
      <c r="S33" s="78" t="s">
        <v>519</v>
      </c>
      <c r="T33" s="78" t="s">
        <v>519</v>
      </c>
      <c r="U33" s="78" t="s">
        <v>519</v>
      </c>
      <c r="V33" s="78" t="s">
        <v>519</v>
      </c>
      <c r="W33" s="78" t="s">
        <v>519</v>
      </c>
      <c r="X33" s="78">
        <v>1</v>
      </c>
      <c r="Y33" s="78" t="s">
        <v>519</v>
      </c>
      <c r="Z33" s="78">
        <v>1</v>
      </c>
      <c r="AA33" s="78" t="s">
        <v>519</v>
      </c>
      <c r="AB33" s="78">
        <v>1</v>
      </c>
      <c r="AC33" s="78">
        <v>1</v>
      </c>
      <c r="AD33" s="78">
        <v>1</v>
      </c>
      <c r="AE33" s="78" t="s">
        <v>519</v>
      </c>
      <c r="AF33" s="78" t="s">
        <v>519</v>
      </c>
      <c r="AG33" s="78" t="s">
        <v>519</v>
      </c>
      <c r="AH33" s="78" t="s">
        <v>519</v>
      </c>
      <c r="AI33" s="78" t="s">
        <v>519</v>
      </c>
      <c r="AJ33" s="78">
        <v>1</v>
      </c>
      <c r="AK33" s="78">
        <v>1</v>
      </c>
      <c r="AL33" s="78" t="s">
        <v>519</v>
      </c>
      <c r="AM33" s="78">
        <v>1</v>
      </c>
      <c r="AN33" s="78">
        <v>1</v>
      </c>
      <c r="AO33" s="78">
        <v>1</v>
      </c>
      <c r="AP33" s="78">
        <v>1</v>
      </c>
      <c r="AQ33" s="78">
        <v>1</v>
      </c>
      <c r="AR33" s="78">
        <v>0.5</v>
      </c>
      <c r="AS33" s="78" t="s">
        <v>519</v>
      </c>
      <c r="AT33" s="78">
        <v>1</v>
      </c>
    </row>
    <row r="34" spans="1:46" ht="35.1" customHeight="1" x14ac:dyDescent="0.2">
      <c r="A34" s="78">
        <v>32</v>
      </c>
      <c r="B34" s="79" t="s">
        <v>529</v>
      </c>
      <c r="C34" s="78" t="s">
        <v>188</v>
      </c>
      <c r="D34" s="78" t="s">
        <v>251</v>
      </c>
      <c r="E34" s="78">
        <v>1</v>
      </c>
      <c r="F34" s="78" t="s">
        <v>519</v>
      </c>
      <c r="G34" s="78" t="s">
        <v>519</v>
      </c>
      <c r="H34" s="78">
        <v>0.75</v>
      </c>
      <c r="I34" s="78" t="s">
        <v>519</v>
      </c>
      <c r="J34" s="78" t="s">
        <v>519</v>
      </c>
      <c r="K34" s="78" t="s">
        <v>519</v>
      </c>
      <c r="L34" s="78" t="s">
        <v>519</v>
      </c>
      <c r="M34" s="78">
        <v>1</v>
      </c>
      <c r="N34" s="78">
        <v>1</v>
      </c>
      <c r="O34" s="78">
        <v>1</v>
      </c>
      <c r="P34" s="78">
        <v>1</v>
      </c>
      <c r="Q34" s="78" t="s">
        <v>519</v>
      </c>
      <c r="R34" s="78" t="s">
        <v>519</v>
      </c>
      <c r="S34" s="78">
        <v>1</v>
      </c>
      <c r="T34" s="78" t="s">
        <v>519</v>
      </c>
      <c r="U34" s="78" t="s">
        <v>519</v>
      </c>
      <c r="V34" s="78" t="s">
        <v>519</v>
      </c>
      <c r="W34" s="78" t="s">
        <v>519</v>
      </c>
      <c r="X34" s="78">
        <v>1</v>
      </c>
      <c r="Y34" s="78">
        <v>1</v>
      </c>
      <c r="Z34" s="78">
        <v>1</v>
      </c>
      <c r="AA34" s="78" t="s">
        <v>519</v>
      </c>
      <c r="AB34" s="78">
        <v>1</v>
      </c>
      <c r="AC34" s="78" t="s">
        <v>519</v>
      </c>
      <c r="AD34" s="78">
        <v>1</v>
      </c>
      <c r="AE34" s="78" t="s">
        <v>519</v>
      </c>
      <c r="AF34" s="78">
        <v>1</v>
      </c>
      <c r="AG34" s="78">
        <v>1</v>
      </c>
      <c r="AH34" s="78">
        <v>1</v>
      </c>
      <c r="AI34" s="78" t="s">
        <v>519</v>
      </c>
      <c r="AJ34" s="78">
        <v>1</v>
      </c>
      <c r="AK34" s="78">
        <v>1</v>
      </c>
      <c r="AL34" s="78">
        <v>1</v>
      </c>
      <c r="AM34" s="78">
        <v>1</v>
      </c>
      <c r="AN34" s="78">
        <v>1</v>
      </c>
      <c r="AO34" s="78" t="s">
        <v>519</v>
      </c>
      <c r="AP34" s="78" t="s">
        <v>519</v>
      </c>
      <c r="AQ34" s="78" t="s">
        <v>519</v>
      </c>
      <c r="AR34" s="78" t="s">
        <v>519</v>
      </c>
      <c r="AS34" s="78" t="s">
        <v>519</v>
      </c>
      <c r="AT34" s="78" t="s">
        <v>519</v>
      </c>
    </row>
    <row r="35" spans="1:46" ht="35.1" customHeight="1" x14ac:dyDescent="0.2">
      <c r="A35" s="78">
        <v>33</v>
      </c>
      <c r="B35" s="79" t="s">
        <v>530</v>
      </c>
      <c r="C35" s="78" t="s">
        <v>253</v>
      </c>
      <c r="D35" s="78" t="s">
        <v>189</v>
      </c>
      <c r="E35" s="78">
        <v>1</v>
      </c>
      <c r="F35" s="78" t="s">
        <v>519</v>
      </c>
      <c r="G35" s="78">
        <v>0.75</v>
      </c>
      <c r="H35" s="78" t="s">
        <v>519</v>
      </c>
      <c r="I35" s="78">
        <v>1</v>
      </c>
      <c r="J35" s="78">
        <v>1</v>
      </c>
      <c r="K35" s="78" t="s">
        <v>519</v>
      </c>
      <c r="L35" s="78" t="s">
        <v>519</v>
      </c>
      <c r="M35" s="78">
        <v>1</v>
      </c>
      <c r="N35" s="78">
        <v>0.5</v>
      </c>
      <c r="O35" s="78" t="s">
        <v>519</v>
      </c>
      <c r="P35" s="78">
        <v>1</v>
      </c>
      <c r="Q35" s="78">
        <v>1</v>
      </c>
      <c r="R35" s="78">
        <v>1</v>
      </c>
      <c r="S35" s="78">
        <v>1</v>
      </c>
      <c r="T35" s="78">
        <v>1</v>
      </c>
      <c r="U35" s="78" t="s">
        <v>519</v>
      </c>
      <c r="V35" s="78" t="s">
        <v>519</v>
      </c>
      <c r="W35" s="78" t="s">
        <v>519</v>
      </c>
      <c r="X35" s="78" t="s">
        <v>519</v>
      </c>
      <c r="Y35" s="78" t="s">
        <v>519</v>
      </c>
      <c r="Z35" s="78">
        <v>1</v>
      </c>
      <c r="AA35" s="78">
        <v>1</v>
      </c>
      <c r="AB35" s="78">
        <v>1</v>
      </c>
      <c r="AC35" s="78" t="s">
        <v>519</v>
      </c>
      <c r="AD35" s="78" t="s">
        <v>519</v>
      </c>
      <c r="AE35" s="78" t="s">
        <v>519</v>
      </c>
      <c r="AF35" s="78">
        <v>1</v>
      </c>
      <c r="AG35" s="78">
        <v>1</v>
      </c>
      <c r="AH35" s="78">
        <v>1</v>
      </c>
      <c r="AI35" s="78">
        <v>1</v>
      </c>
      <c r="AJ35" s="78">
        <v>1</v>
      </c>
      <c r="AK35" s="78" t="s">
        <v>519</v>
      </c>
      <c r="AL35" s="78">
        <v>1</v>
      </c>
      <c r="AM35" s="78">
        <v>1</v>
      </c>
      <c r="AN35" s="78">
        <v>1</v>
      </c>
      <c r="AO35" s="78">
        <v>1</v>
      </c>
      <c r="AP35" s="78">
        <v>1</v>
      </c>
      <c r="AQ35" s="78">
        <v>1</v>
      </c>
      <c r="AR35" s="78" t="s">
        <v>519</v>
      </c>
      <c r="AS35" s="78" t="s">
        <v>519</v>
      </c>
      <c r="AT35" s="78">
        <v>1</v>
      </c>
    </row>
    <row r="36" spans="1:46" ht="35.1" customHeight="1" x14ac:dyDescent="0.2">
      <c r="A36" s="78">
        <v>34</v>
      </c>
      <c r="B36" s="79" t="s">
        <v>254</v>
      </c>
      <c r="C36" s="78" t="s">
        <v>253</v>
      </c>
      <c r="D36" s="78" t="s">
        <v>205</v>
      </c>
      <c r="E36" s="78">
        <v>1</v>
      </c>
      <c r="F36" s="78">
        <v>1</v>
      </c>
      <c r="G36" s="78">
        <v>0.75</v>
      </c>
      <c r="H36" s="78" t="s">
        <v>519</v>
      </c>
      <c r="I36" s="78" t="s">
        <v>519</v>
      </c>
      <c r="J36" s="78" t="s">
        <v>519</v>
      </c>
      <c r="K36" s="78">
        <v>1</v>
      </c>
      <c r="L36" s="78" t="s">
        <v>519</v>
      </c>
      <c r="M36" s="78">
        <v>1</v>
      </c>
      <c r="N36" s="78">
        <v>1</v>
      </c>
      <c r="O36" s="78" t="s">
        <v>519</v>
      </c>
      <c r="P36" s="78" t="s">
        <v>519</v>
      </c>
      <c r="Q36" s="78">
        <v>1</v>
      </c>
      <c r="R36" s="78" t="s">
        <v>519</v>
      </c>
      <c r="S36" s="78">
        <v>1</v>
      </c>
      <c r="T36" s="78">
        <v>1</v>
      </c>
      <c r="U36" s="78">
        <v>1</v>
      </c>
      <c r="V36" s="78">
        <v>1</v>
      </c>
      <c r="W36" s="78">
        <v>1</v>
      </c>
      <c r="X36" s="78">
        <v>1</v>
      </c>
      <c r="Y36" s="78" t="s">
        <v>519</v>
      </c>
      <c r="Z36" s="78" t="s">
        <v>519</v>
      </c>
      <c r="AA36" s="78">
        <v>1</v>
      </c>
      <c r="AB36" s="78">
        <v>1</v>
      </c>
      <c r="AC36" s="78">
        <v>1</v>
      </c>
      <c r="AD36" s="78">
        <v>1</v>
      </c>
      <c r="AE36" s="78" t="s">
        <v>519</v>
      </c>
      <c r="AF36" s="78">
        <v>1</v>
      </c>
      <c r="AG36" s="78">
        <v>1</v>
      </c>
      <c r="AH36" s="78">
        <v>1</v>
      </c>
      <c r="AI36" s="78">
        <v>1</v>
      </c>
      <c r="AJ36" s="78" t="s">
        <v>519</v>
      </c>
      <c r="AK36" s="78" t="s">
        <v>519</v>
      </c>
      <c r="AL36" s="78" t="s">
        <v>519</v>
      </c>
      <c r="AM36" s="78">
        <v>1</v>
      </c>
      <c r="AN36" s="78">
        <v>1</v>
      </c>
      <c r="AO36" s="78">
        <v>1</v>
      </c>
      <c r="AP36" s="78">
        <v>1</v>
      </c>
      <c r="AQ36" s="78">
        <v>1</v>
      </c>
      <c r="AR36" s="78">
        <v>0.5</v>
      </c>
      <c r="AS36" s="78" t="s">
        <v>519</v>
      </c>
      <c r="AT36" s="78">
        <v>1</v>
      </c>
    </row>
    <row r="37" spans="1:46" ht="35.1" customHeight="1" x14ac:dyDescent="0.2">
      <c r="A37" s="78">
        <v>35</v>
      </c>
      <c r="B37" s="79" t="s">
        <v>255</v>
      </c>
      <c r="C37" s="78" t="s">
        <v>253</v>
      </c>
      <c r="D37" s="78" t="s">
        <v>221</v>
      </c>
      <c r="E37" s="78">
        <v>1</v>
      </c>
      <c r="F37" s="78" t="s">
        <v>519</v>
      </c>
      <c r="G37" s="78" t="s">
        <v>519</v>
      </c>
      <c r="H37" s="78" t="s">
        <v>519</v>
      </c>
      <c r="I37" s="78" t="s">
        <v>519</v>
      </c>
      <c r="J37" s="78" t="s">
        <v>519</v>
      </c>
      <c r="K37" s="78">
        <v>1</v>
      </c>
      <c r="L37" s="78">
        <v>0.75</v>
      </c>
      <c r="M37" s="78" t="s">
        <v>519</v>
      </c>
      <c r="N37" s="78">
        <v>1</v>
      </c>
      <c r="O37" s="78" t="s">
        <v>519</v>
      </c>
      <c r="P37" s="78" t="s">
        <v>519</v>
      </c>
      <c r="Q37" s="78" t="s">
        <v>519</v>
      </c>
      <c r="R37" s="78" t="s">
        <v>519</v>
      </c>
      <c r="S37" s="78">
        <v>1</v>
      </c>
      <c r="T37" s="78" t="s">
        <v>519</v>
      </c>
      <c r="U37" s="78" t="s">
        <v>519</v>
      </c>
      <c r="V37" s="78" t="s">
        <v>519</v>
      </c>
      <c r="W37" s="78" t="s">
        <v>519</v>
      </c>
      <c r="X37" s="78" t="s">
        <v>519</v>
      </c>
      <c r="Y37" s="78" t="s">
        <v>519</v>
      </c>
      <c r="Z37" s="78" t="s">
        <v>519</v>
      </c>
      <c r="AA37" s="78" t="s">
        <v>519</v>
      </c>
      <c r="AB37" s="78">
        <v>1</v>
      </c>
      <c r="AC37" s="78">
        <v>1</v>
      </c>
      <c r="AD37" s="78" t="s">
        <v>519</v>
      </c>
      <c r="AE37" s="78" t="s">
        <v>519</v>
      </c>
      <c r="AF37" s="78" t="s">
        <v>519</v>
      </c>
      <c r="AG37" s="78">
        <v>1</v>
      </c>
      <c r="AH37" s="78" t="s">
        <v>519</v>
      </c>
      <c r="AI37" s="78">
        <v>1</v>
      </c>
      <c r="AJ37" s="78" t="s">
        <v>519</v>
      </c>
      <c r="AK37" s="78" t="s">
        <v>519</v>
      </c>
      <c r="AL37" s="78" t="s">
        <v>519</v>
      </c>
      <c r="AM37" s="78" t="s">
        <v>519</v>
      </c>
      <c r="AN37" s="78" t="s">
        <v>519</v>
      </c>
      <c r="AO37" s="78">
        <v>1</v>
      </c>
      <c r="AP37" s="78">
        <v>1</v>
      </c>
      <c r="AQ37" s="78">
        <v>1</v>
      </c>
      <c r="AR37" s="78" t="s">
        <v>519</v>
      </c>
      <c r="AS37" s="78" t="s">
        <v>519</v>
      </c>
      <c r="AT37" s="78" t="s">
        <v>519</v>
      </c>
    </row>
    <row r="38" spans="1:46" ht="35.1" customHeight="1" x14ac:dyDescent="0.2">
      <c r="A38" s="78">
        <v>36</v>
      </c>
      <c r="B38" s="79" t="s">
        <v>531</v>
      </c>
      <c r="C38" s="78" t="s">
        <v>253</v>
      </c>
      <c r="D38" s="78" t="s">
        <v>257</v>
      </c>
      <c r="E38" s="78">
        <v>1</v>
      </c>
      <c r="F38" s="78">
        <v>1</v>
      </c>
      <c r="G38" s="78">
        <v>0.75</v>
      </c>
      <c r="H38" s="78" t="s">
        <v>519</v>
      </c>
      <c r="I38" s="78">
        <v>1</v>
      </c>
      <c r="J38" s="78">
        <v>1</v>
      </c>
      <c r="K38" s="78">
        <v>1</v>
      </c>
      <c r="L38" s="78">
        <v>0.75</v>
      </c>
      <c r="M38" s="78">
        <v>1</v>
      </c>
      <c r="N38" s="78">
        <v>1</v>
      </c>
      <c r="O38" s="78">
        <v>1</v>
      </c>
      <c r="P38" s="78" t="s">
        <v>519</v>
      </c>
      <c r="Q38" s="78">
        <v>1</v>
      </c>
      <c r="R38" s="78" t="s">
        <v>519</v>
      </c>
      <c r="S38" s="78">
        <v>1</v>
      </c>
      <c r="T38" s="78" t="s">
        <v>519</v>
      </c>
      <c r="U38" s="78">
        <v>1</v>
      </c>
      <c r="V38" s="78">
        <v>1</v>
      </c>
      <c r="W38" s="78">
        <v>1</v>
      </c>
      <c r="X38" s="78" t="s">
        <v>519</v>
      </c>
      <c r="Y38" s="78" t="s">
        <v>519</v>
      </c>
      <c r="Z38" s="78" t="s">
        <v>519</v>
      </c>
      <c r="AA38" s="78" t="s">
        <v>519</v>
      </c>
      <c r="AB38" s="78">
        <v>1</v>
      </c>
      <c r="AC38" s="78">
        <v>1</v>
      </c>
      <c r="AD38" s="78">
        <v>1</v>
      </c>
      <c r="AE38" s="78" t="s">
        <v>519</v>
      </c>
      <c r="AF38" s="78">
        <v>1</v>
      </c>
      <c r="AG38" s="78">
        <v>1</v>
      </c>
      <c r="AH38" s="78" t="s">
        <v>519</v>
      </c>
      <c r="AI38" s="78">
        <v>1</v>
      </c>
      <c r="AJ38" s="78">
        <v>1</v>
      </c>
      <c r="AK38" s="78">
        <v>1</v>
      </c>
      <c r="AL38" s="78" t="s">
        <v>519</v>
      </c>
      <c r="AM38" s="78">
        <v>1</v>
      </c>
      <c r="AN38" s="78">
        <v>1</v>
      </c>
      <c r="AO38" s="78">
        <v>1</v>
      </c>
      <c r="AP38" s="78">
        <v>1</v>
      </c>
      <c r="AQ38" s="78">
        <v>1</v>
      </c>
      <c r="AR38" s="78">
        <v>0.5</v>
      </c>
      <c r="AS38" s="78" t="s">
        <v>519</v>
      </c>
      <c r="AT38" s="78" t="s">
        <v>519</v>
      </c>
    </row>
    <row r="39" spans="1:46" ht="35.1" customHeight="1" x14ac:dyDescent="0.2">
      <c r="A39" s="78">
        <v>37</v>
      </c>
      <c r="B39" s="79" t="s">
        <v>258</v>
      </c>
      <c r="C39" s="78" t="s">
        <v>253</v>
      </c>
      <c r="D39" s="78" t="s">
        <v>249</v>
      </c>
      <c r="E39" s="78">
        <v>1</v>
      </c>
      <c r="F39" s="78" t="s">
        <v>519</v>
      </c>
      <c r="G39" s="78">
        <v>0.75</v>
      </c>
      <c r="H39" s="78" t="s">
        <v>519</v>
      </c>
      <c r="I39" s="78" t="s">
        <v>519</v>
      </c>
      <c r="J39" s="78" t="s">
        <v>519</v>
      </c>
      <c r="K39" s="78" t="s">
        <v>519</v>
      </c>
      <c r="L39" s="78" t="s">
        <v>519</v>
      </c>
      <c r="M39" s="78">
        <v>1</v>
      </c>
      <c r="N39" s="78">
        <v>1</v>
      </c>
      <c r="O39" s="78">
        <v>1</v>
      </c>
      <c r="P39" s="78">
        <v>1</v>
      </c>
      <c r="Q39" s="78">
        <v>1</v>
      </c>
      <c r="R39" s="78" t="s">
        <v>519</v>
      </c>
      <c r="S39" s="78" t="s">
        <v>519</v>
      </c>
      <c r="T39" s="78" t="s">
        <v>519</v>
      </c>
      <c r="U39" s="78" t="s">
        <v>519</v>
      </c>
      <c r="V39" s="78" t="s">
        <v>519</v>
      </c>
      <c r="W39" s="78" t="s">
        <v>519</v>
      </c>
      <c r="X39" s="78">
        <v>1</v>
      </c>
      <c r="Y39" s="78" t="s">
        <v>519</v>
      </c>
      <c r="Z39" s="78" t="s">
        <v>519</v>
      </c>
      <c r="AA39" s="78" t="s">
        <v>519</v>
      </c>
      <c r="AB39" s="78">
        <v>1</v>
      </c>
      <c r="AC39" s="78" t="s">
        <v>519</v>
      </c>
      <c r="AD39" s="78">
        <v>1</v>
      </c>
      <c r="AE39" s="78" t="s">
        <v>519</v>
      </c>
      <c r="AF39" s="78">
        <v>1</v>
      </c>
      <c r="AG39" s="78">
        <v>1</v>
      </c>
      <c r="AH39" s="78">
        <v>1</v>
      </c>
      <c r="AI39" s="78" t="s">
        <v>519</v>
      </c>
      <c r="AJ39" s="78" t="s">
        <v>519</v>
      </c>
      <c r="AK39" s="78" t="s">
        <v>519</v>
      </c>
      <c r="AL39" s="78" t="s">
        <v>519</v>
      </c>
      <c r="AM39" s="78">
        <v>1</v>
      </c>
      <c r="AN39" s="78">
        <v>1</v>
      </c>
      <c r="AO39" s="78">
        <v>1</v>
      </c>
      <c r="AP39" s="78">
        <v>1</v>
      </c>
      <c r="AQ39" s="78">
        <v>1</v>
      </c>
      <c r="AR39" s="78">
        <v>0.5</v>
      </c>
      <c r="AS39" s="78" t="s">
        <v>519</v>
      </c>
      <c r="AT39" s="78">
        <v>1</v>
      </c>
    </row>
    <row r="40" spans="1:46" ht="35.1" customHeight="1" x14ac:dyDescent="0.2">
      <c r="A40" s="78">
        <v>38</v>
      </c>
      <c r="B40" s="79" t="s">
        <v>532</v>
      </c>
      <c r="C40" s="78" t="s">
        <v>260</v>
      </c>
      <c r="D40" s="78" t="s">
        <v>189</v>
      </c>
      <c r="E40" s="78">
        <v>1</v>
      </c>
      <c r="F40" s="78">
        <v>1</v>
      </c>
      <c r="G40" s="78">
        <v>0.75</v>
      </c>
      <c r="H40" s="78" t="s">
        <v>519</v>
      </c>
      <c r="I40" s="78">
        <v>1</v>
      </c>
      <c r="J40" s="78">
        <v>1</v>
      </c>
      <c r="K40" s="78">
        <v>1</v>
      </c>
      <c r="L40" s="78">
        <v>1</v>
      </c>
      <c r="M40" s="78">
        <v>1</v>
      </c>
      <c r="N40" s="78" t="s">
        <v>519</v>
      </c>
      <c r="O40" s="78">
        <v>1</v>
      </c>
      <c r="P40" s="78" t="s">
        <v>519</v>
      </c>
      <c r="Q40" s="78" t="s">
        <v>519</v>
      </c>
      <c r="R40" s="78">
        <v>1</v>
      </c>
      <c r="S40" s="78">
        <v>1</v>
      </c>
      <c r="T40" s="78">
        <v>1</v>
      </c>
      <c r="U40" s="78" t="s">
        <v>519</v>
      </c>
      <c r="V40" s="78" t="s">
        <v>519</v>
      </c>
      <c r="W40" s="78" t="s">
        <v>519</v>
      </c>
      <c r="X40" s="78" t="s">
        <v>519</v>
      </c>
      <c r="Y40" s="78" t="s">
        <v>519</v>
      </c>
      <c r="Z40" s="78" t="s">
        <v>519</v>
      </c>
      <c r="AA40" s="78" t="s">
        <v>519</v>
      </c>
      <c r="AB40" s="78">
        <v>1</v>
      </c>
      <c r="AC40" s="78">
        <v>1</v>
      </c>
      <c r="AD40" s="78">
        <v>1</v>
      </c>
      <c r="AE40" s="78" t="s">
        <v>519</v>
      </c>
      <c r="AF40" s="78">
        <v>1</v>
      </c>
      <c r="AG40" s="78">
        <v>1</v>
      </c>
      <c r="AH40" s="78">
        <v>1</v>
      </c>
      <c r="AI40" s="78">
        <v>1</v>
      </c>
      <c r="AJ40" s="78">
        <v>1</v>
      </c>
      <c r="AK40" s="78" t="s">
        <v>519</v>
      </c>
      <c r="AL40" s="78">
        <v>1</v>
      </c>
      <c r="AM40" s="78">
        <v>1</v>
      </c>
      <c r="AN40" s="78">
        <v>1</v>
      </c>
      <c r="AO40" s="78">
        <v>1</v>
      </c>
      <c r="AP40" s="78">
        <v>1</v>
      </c>
      <c r="AQ40" s="78" t="s">
        <v>519</v>
      </c>
      <c r="AR40" s="78" t="s">
        <v>519</v>
      </c>
      <c r="AS40" s="78" t="s">
        <v>519</v>
      </c>
      <c r="AT40" s="78" t="s">
        <v>519</v>
      </c>
    </row>
    <row r="41" spans="1:46" ht="35.1" customHeight="1" x14ac:dyDescent="0.2">
      <c r="A41" s="78">
        <v>39</v>
      </c>
      <c r="B41" s="79" t="s">
        <v>262</v>
      </c>
      <c r="C41" s="78" t="s">
        <v>260</v>
      </c>
      <c r="D41" s="78" t="s">
        <v>193</v>
      </c>
      <c r="E41" s="78">
        <v>1</v>
      </c>
      <c r="F41" s="78">
        <v>1</v>
      </c>
      <c r="G41" s="78">
        <v>0.75</v>
      </c>
      <c r="H41" s="78" t="s">
        <v>519</v>
      </c>
      <c r="I41" s="78">
        <v>1</v>
      </c>
      <c r="J41" s="78">
        <v>1</v>
      </c>
      <c r="K41" s="78" t="s">
        <v>519</v>
      </c>
      <c r="L41" s="78">
        <v>0.75</v>
      </c>
      <c r="M41" s="78">
        <v>1</v>
      </c>
      <c r="N41" s="78">
        <v>1</v>
      </c>
      <c r="O41" s="78">
        <v>1</v>
      </c>
      <c r="P41" s="78" t="s">
        <v>519</v>
      </c>
      <c r="Q41" s="78" t="s">
        <v>519</v>
      </c>
      <c r="R41" s="78">
        <v>1</v>
      </c>
      <c r="S41" s="78" t="s">
        <v>519</v>
      </c>
      <c r="T41" s="78" t="s">
        <v>519</v>
      </c>
      <c r="U41" s="78" t="s">
        <v>519</v>
      </c>
      <c r="V41" s="78" t="s">
        <v>519</v>
      </c>
      <c r="W41" s="78" t="s">
        <v>519</v>
      </c>
      <c r="X41" s="78" t="s">
        <v>519</v>
      </c>
      <c r="Y41" s="78" t="s">
        <v>519</v>
      </c>
      <c r="Z41" s="78">
        <v>1</v>
      </c>
      <c r="AA41" s="78" t="s">
        <v>519</v>
      </c>
      <c r="AB41" s="78">
        <v>1</v>
      </c>
      <c r="AC41" s="78">
        <v>1</v>
      </c>
      <c r="AD41" s="78">
        <v>1</v>
      </c>
      <c r="AE41" s="78" t="s">
        <v>519</v>
      </c>
      <c r="AF41" s="78">
        <v>1</v>
      </c>
      <c r="AG41" s="78" t="s">
        <v>519</v>
      </c>
      <c r="AH41" s="78" t="s">
        <v>519</v>
      </c>
      <c r="AI41" s="78">
        <v>1</v>
      </c>
      <c r="AJ41" s="78">
        <v>1</v>
      </c>
      <c r="AK41" s="78" t="s">
        <v>519</v>
      </c>
      <c r="AL41" s="78" t="s">
        <v>519</v>
      </c>
      <c r="AM41" s="78">
        <v>1</v>
      </c>
      <c r="AN41" s="78">
        <v>1</v>
      </c>
      <c r="AO41" s="78">
        <v>1</v>
      </c>
      <c r="AP41" s="78">
        <v>1</v>
      </c>
      <c r="AQ41" s="78">
        <v>1</v>
      </c>
      <c r="AR41" s="78">
        <v>0.5</v>
      </c>
      <c r="AS41" s="78" t="s">
        <v>519</v>
      </c>
      <c r="AT41" s="78">
        <v>1</v>
      </c>
    </row>
    <row r="42" spans="1:46" ht="35.1" customHeight="1" x14ac:dyDescent="0.2">
      <c r="A42" s="78">
        <v>40</v>
      </c>
      <c r="B42" s="79" t="s">
        <v>263</v>
      </c>
      <c r="C42" s="78" t="s">
        <v>260</v>
      </c>
      <c r="D42" s="78" t="s">
        <v>195</v>
      </c>
      <c r="E42" s="78">
        <v>1</v>
      </c>
      <c r="F42" s="78">
        <v>1</v>
      </c>
      <c r="G42" s="78">
        <v>0.75</v>
      </c>
      <c r="H42" s="78" t="s">
        <v>519</v>
      </c>
      <c r="I42" s="78">
        <v>1</v>
      </c>
      <c r="J42" s="78">
        <v>1</v>
      </c>
      <c r="K42" s="78">
        <v>1</v>
      </c>
      <c r="L42" s="78" t="s">
        <v>519</v>
      </c>
      <c r="M42" s="78">
        <v>1</v>
      </c>
      <c r="N42" s="78">
        <v>1</v>
      </c>
      <c r="O42" s="78" t="s">
        <v>519</v>
      </c>
      <c r="P42" s="78" t="s">
        <v>519</v>
      </c>
      <c r="Q42" s="78" t="s">
        <v>519</v>
      </c>
      <c r="R42" s="78" t="s">
        <v>519</v>
      </c>
      <c r="S42" s="78" t="s">
        <v>519</v>
      </c>
      <c r="T42" s="78" t="s">
        <v>519</v>
      </c>
      <c r="U42" s="78" t="s">
        <v>519</v>
      </c>
      <c r="V42" s="78" t="s">
        <v>519</v>
      </c>
      <c r="W42" s="78" t="s">
        <v>519</v>
      </c>
      <c r="X42" s="78">
        <v>1</v>
      </c>
      <c r="Y42" s="78">
        <v>1</v>
      </c>
      <c r="Z42" s="78">
        <v>1</v>
      </c>
      <c r="AA42" s="78" t="s">
        <v>519</v>
      </c>
      <c r="AB42" s="78">
        <v>1</v>
      </c>
      <c r="AC42" s="78">
        <v>1</v>
      </c>
      <c r="AD42" s="78" t="s">
        <v>519</v>
      </c>
      <c r="AE42" s="78" t="s">
        <v>519</v>
      </c>
      <c r="AF42" s="78">
        <v>1</v>
      </c>
      <c r="AG42" s="78" t="s">
        <v>519</v>
      </c>
      <c r="AH42" s="78" t="s">
        <v>519</v>
      </c>
      <c r="AI42" s="78">
        <v>1</v>
      </c>
      <c r="AJ42" s="78" t="s">
        <v>519</v>
      </c>
      <c r="AK42" s="78" t="s">
        <v>519</v>
      </c>
      <c r="AL42" s="78" t="s">
        <v>519</v>
      </c>
      <c r="AM42" s="78">
        <v>1</v>
      </c>
      <c r="AN42" s="78">
        <v>1</v>
      </c>
      <c r="AO42" s="78" t="s">
        <v>519</v>
      </c>
      <c r="AP42" s="78" t="s">
        <v>519</v>
      </c>
      <c r="AQ42" s="78" t="s">
        <v>519</v>
      </c>
      <c r="AR42" s="78" t="s">
        <v>519</v>
      </c>
      <c r="AS42" s="78" t="s">
        <v>519</v>
      </c>
      <c r="AT42" s="78" t="s">
        <v>519</v>
      </c>
    </row>
    <row r="43" spans="1:46" ht="35.1" customHeight="1" x14ac:dyDescent="0.2">
      <c r="A43" s="78">
        <v>41</v>
      </c>
      <c r="B43" s="79" t="s">
        <v>533</v>
      </c>
      <c r="C43" s="78" t="s">
        <v>260</v>
      </c>
      <c r="D43" s="78" t="s">
        <v>197</v>
      </c>
      <c r="E43" s="78">
        <v>1</v>
      </c>
      <c r="F43" s="78">
        <v>1</v>
      </c>
      <c r="G43" s="78" t="s">
        <v>519</v>
      </c>
      <c r="H43" s="78" t="s">
        <v>519</v>
      </c>
      <c r="I43" s="78" t="s">
        <v>519</v>
      </c>
      <c r="J43" s="78" t="s">
        <v>519</v>
      </c>
      <c r="K43" s="78">
        <v>1</v>
      </c>
      <c r="L43" s="78">
        <v>1</v>
      </c>
      <c r="M43" s="78">
        <v>1</v>
      </c>
      <c r="N43" s="78">
        <v>1</v>
      </c>
      <c r="O43" s="78">
        <v>0.5</v>
      </c>
      <c r="P43" s="78" t="s">
        <v>519</v>
      </c>
      <c r="Q43" s="78" t="s">
        <v>519</v>
      </c>
      <c r="R43" s="78" t="s">
        <v>519</v>
      </c>
      <c r="S43" s="78">
        <v>1</v>
      </c>
      <c r="T43" s="78">
        <v>1</v>
      </c>
      <c r="U43" s="78" t="s">
        <v>519</v>
      </c>
      <c r="V43" s="78" t="s">
        <v>519</v>
      </c>
      <c r="W43" s="78" t="s">
        <v>519</v>
      </c>
      <c r="X43" s="78" t="s">
        <v>519</v>
      </c>
      <c r="Y43" s="78" t="s">
        <v>519</v>
      </c>
      <c r="Z43" s="78">
        <v>1</v>
      </c>
      <c r="AA43" s="78" t="s">
        <v>519</v>
      </c>
      <c r="AB43" s="78">
        <v>1</v>
      </c>
      <c r="AC43" s="78" t="s">
        <v>519</v>
      </c>
      <c r="AD43" s="78" t="s">
        <v>519</v>
      </c>
      <c r="AE43" s="78" t="s">
        <v>519</v>
      </c>
      <c r="AF43" s="78">
        <v>1</v>
      </c>
      <c r="AG43" s="78" t="s">
        <v>519</v>
      </c>
      <c r="AH43" s="78" t="s">
        <v>519</v>
      </c>
      <c r="AI43" s="78">
        <v>1</v>
      </c>
      <c r="AJ43" s="78">
        <v>1</v>
      </c>
      <c r="AK43" s="78" t="s">
        <v>519</v>
      </c>
      <c r="AL43" s="78" t="s">
        <v>519</v>
      </c>
      <c r="AM43" s="78">
        <v>1</v>
      </c>
      <c r="AN43" s="78">
        <v>1</v>
      </c>
      <c r="AO43" s="78" t="s">
        <v>519</v>
      </c>
      <c r="AP43" s="78">
        <v>1</v>
      </c>
      <c r="AQ43" s="78" t="s">
        <v>519</v>
      </c>
      <c r="AR43" s="78">
        <v>0.5</v>
      </c>
      <c r="AS43" s="78" t="s">
        <v>519</v>
      </c>
      <c r="AT43" s="78">
        <v>1</v>
      </c>
    </row>
    <row r="44" spans="1:46" ht="35.1" customHeight="1" x14ac:dyDescent="0.2">
      <c r="A44" s="78">
        <v>42</v>
      </c>
      <c r="B44" s="79" t="s">
        <v>265</v>
      </c>
      <c r="C44" s="78" t="s">
        <v>260</v>
      </c>
      <c r="D44" s="78" t="s">
        <v>199</v>
      </c>
      <c r="E44" s="78">
        <v>1</v>
      </c>
      <c r="F44" s="78">
        <v>1</v>
      </c>
      <c r="G44" s="78">
        <v>0.75</v>
      </c>
      <c r="H44" s="78" t="s">
        <v>519</v>
      </c>
      <c r="I44" s="78">
        <v>1</v>
      </c>
      <c r="J44" s="78">
        <v>1</v>
      </c>
      <c r="K44" s="78" t="s">
        <v>519</v>
      </c>
      <c r="L44" s="78">
        <v>0.75</v>
      </c>
      <c r="M44" s="78">
        <v>1</v>
      </c>
      <c r="N44" s="78">
        <v>1</v>
      </c>
      <c r="O44" s="78">
        <v>1</v>
      </c>
      <c r="P44" s="78">
        <v>1</v>
      </c>
      <c r="Q44" s="78" t="s">
        <v>519</v>
      </c>
      <c r="R44" s="78" t="s">
        <v>519</v>
      </c>
      <c r="S44" s="78" t="s">
        <v>519</v>
      </c>
      <c r="T44" s="78" t="s">
        <v>519</v>
      </c>
      <c r="U44" s="78" t="s">
        <v>519</v>
      </c>
      <c r="V44" s="78" t="s">
        <v>519</v>
      </c>
      <c r="W44" s="78" t="s">
        <v>519</v>
      </c>
      <c r="X44" s="78" t="s">
        <v>519</v>
      </c>
      <c r="Y44" s="78" t="s">
        <v>519</v>
      </c>
      <c r="Z44" s="78">
        <v>1</v>
      </c>
      <c r="AA44" s="78" t="s">
        <v>519</v>
      </c>
      <c r="AB44" s="78">
        <v>1</v>
      </c>
      <c r="AC44" s="78">
        <v>1</v>
      </c>
      <c r="AD44" s="78" t="s">
        <v>519</v>
      </c>
      <c r="AE44" s="78" t="s">
        <v>519</v>
      </c>
      <c r="AF44" s="78">
        <v>1</v>
      </c>
      <c r="AG44" s="78">
        <v>1</v>
      </c>
      <c r="AH44" s="78">
        <v>1</v>
      </c>
      <c r="AI44" s="78">
        <v>1</v>
      </c>
      <c r="AJ44" s="78">
        <v>1</v>
      </c>
      <c r="AK44" s="78" t="s">
        <v>519</v>
      </c>
      <c r="AL44" s="78" t="s">
        <v>519</v>
      </c>
      <c r="AM44" s="78">
        <v>1</v>
      </c>
      <c r="AN44" s="78">
        <v>1</v>
      </c>
      <c r="AO44" s="78">
        <v>1</v>
      </c>
      <c r="AP44" s="78">
        <v>1</v>
      </c>
      <c r="AQ44" s="78" t="s">
        <v>519</v>
      </c>
      <c r="AR44" s="78">
        <v>0.5</v>
      </c>
      <c r="AS44" s="78" t="s">
        <v>519</v>
      </c>
      <c r="AT44" s="78">
        <v>1</v>
      </c>
    </row>
    <row r="45" spans="1:46" ht="35.1" customHeight="1" x14ac:dyDescent="0.2">
      <c r="A45" s="78">
        <v>43</v>
      </c>
      <c r="B45" s="79" t="s">
        <v>266</v>
      </c>
      <c r="C45" s="78" t="s">
        <v>260</v>
      </c>
      <c r="D45" s="78" t="s">
        <v>201</v>
      </c>
      <c r="E45" s="78">
        <v>1</v>
      </c>
      <c r="F45" s="78">
        <v>1</v>
      </c>
      <c r="G45" s="78">
        <v>0.75</v>
      </c>
      <c r="H45" s="78" t="s">
        <v>519</v>
      </c>
      <c r="I45" s="78" t="s">
        <v>519</v>
      </c>
      <c r="J45" s="78" t="s">
        <v>519</v>
      </c>
      <c r="K45" s="78" t="s">
        <v>519</v>
      </c>
      <c r="L45" s="78">
        <v>0.75</v>
      </c>
      <c r="M45" s="78">
        <v>1</v>
      </c>
      <c r="N45" s="78">
        <v>1</v>
      </c>
      <c r="O45" s="78">
        <v>1</v>
      </c>
      <c r="P45" s="78">
        <v>1</v>
      </c>
      <c r="Q45" s="78" t="s">
        <v>519</v>
      </c>
      <c r="R45" s="78" t="s">
        <v>519</v>
      </c>
      <c r="S45" s="78" t="s">
        <v>519</v>
      </c>
      <c r="T45" s="78" t="s">
        <v>519</v>
      </c>
      <c r="U45" s="78" t="s">
        <v>519</v>
      </c>
      <c r="V45" s="78" t="s">
        <v>519</v>
      </c>
      <c r="W45" s="78" t="s">
        <v>519</v>
      </c>
      <c r="X45" s="78" t="s">
        <v>519</v>
      </c>
      <c r="Y45" s="78" t="s">
        <v>519</v>
      </c>
      <c r="Z45" s="78">
        <v>1</v>
      </c>
      <c r="AA45" s="78" t="s">
        <v>519</v>
      </c>
      <c r="AB45" s="78" t="s">
        <v>519</v>
      </c>
      <c r="AC45" s="78">
        <v>1</v>
      </c>
      <c r="AD45" s="78">
        <v>1</v>
      </c>
      <c r="AE45" s="78">
        <v>1</v>
      </c>
      <c r="AF45" s="78">
        <v>1</v>
      </c>
      <c r="AG45" s="78">
        <v>1</v>
      </c>
      <c r="AH45" s="78">
        <v>1</v>
      </c>
      <c r="AI45" s="78" t="s">
        <v>519</v>
      </c>
      <c r="AJ45" s="78" t="s">
        <v>519</v>
      </c>
      <c r="AK45" s="78" t="s">
        <v>519</v>
      </c>
      <c r="AL45" s="78" t="s">
        <v>519</v>
      </c>
      <c r="AM45" s="78">
        <v>1</v>
      </c>
      <c r="AN45" s="78">
        <v>1</v>
      </c>
      <c r="AO45" s="78" t="s">
        <v>519</v>
      </c>
      <c r="AP45" s="78">
        <v>1</v>
      </c>
      <c r="AQ45" s="78" t="s">
        <v>519</v>
      </c>
      <c r="AR45" s="78">
        <v>0.5</v>
      </c>
      <c r="AS45" s="78" t="s">
        <v>519</v>
      </c>
      <c r="AT45" s="78">
        <v>1</v>
      </c>
    </row>
    <row r="46" spans="1:46" ht="35.1" customHeight="1" x14ac:dyDescent="0.2">
      <c r="A46" s="78">
        <v>44</v>
      </c>
      <c r="B46" s="79" t="s">
        <v>534</v>
      </c>
      <c r="C46" s="78" t="s">
        <v>260</v>
      </c>
      <c r="D46" s="78" t="s">
        <v>203</v>
      </c>
      <c r="E46" s="78">
        <v>1</v>
      </c>
      <c r="F46" s="78">
        <v>1</v>
      </c>
      <c r="G46" s="78">
        <v>0.75</v>
      </c>
      <c r="H46" s="78" t="s">
        <v>519</v>
      </c>
      <c r="I46" s="78" t="s">
        <v>519</v>
      </c>
      <c r="J46" s="78" t="s">
        <v>519</v>
      </c>
      <c r="K46" s="78">
        <v>1</v>
      </c>
      <c r="L46" s="78">
        <v>0.75</v>
      </c>
      <c r="M46" s="78">
        <v>1</v>
      </c>
      <c r="N46" s="78">
        <v>0.5</v>
      </c>
      <c r="O46" s="78">
        <v>1</v>
      </c>
      <c r="P46" s="78" t="s">
        <v>519</v>
      </c>
      <c r="Q46" s="78" t="s">
        <v>519</v>
      </c>
      <c r="R46" s="78" t="s">
        <v>519</v>
      </c>
      <c r="S46" s="78" t="s">
        <v>519</v>
      </c>
      <c r="T46" s="78" t="s">
        <v>519</v>
      </c>
      <c r="U46" s="78" t="s">
        <v>519</v>
      </c>
      <c r="V46" s="78" t="s">
        <v>519</v>
      </c>
      <c r="W46" s="78" t="s">
        <v>519</v>
      </c>
      <c r="X46" s="78" t="s">
        <v>519</v>
      </c>
      <c r="Y46" s="78" t="s">
        <v>519</v>
      </c>
      <c r="Z46" s="78">
        <v>1</v>
      </c>
      <c r="AA46" s="78" t="s">
        <v>519</v>
      </c>
      <c r="AB46" s="78">
        <v>1</v>
      </c>
      <c r="AC46" s="78" t="s">
        <v>519</v>
      </c>
      <c r="AD46" s="78" t="s">
        <v>519</v>
      </c>
      <c r="AE46" s="78" t="s">
        <v>519</v>
      </c>
      <c r="AF46" s="78" t="s">
        <v>519</v>
      </c>
      <c r="AG46" s="78">
        <v>1</v>
      </c>
      <c r="AH46" s="78">
        <v>1</v>
      </c>
      <c r="AI46" s="78">
        <v>1</v>
      </c>
      <c r="AJ46" s="78">
        <v>1</v>
      </c>
      <c r="AK46" s="78" t="s">
        <v>519</v>
      </c>
      <c r="AL46" s="78">
        <v>1</v>
      </c>
      <c r="AM46" s="78">
        <v>1</v>
      </c>
      <c r="AN46" s="78">
        <v>1</v>
      </c>
      <c r="AO46" s="78" t="s">
        <v>519</v>
      </c>
      <c r="AP46" s="78">
        <v>1</v>
      </c>
      <c r="AQ46" s="78" t="s">
        <v>519</v>
      </c>
      <c r="AR46" s="78">
        <v>0.5</v>
      </c>
      <c r="AS46" s="78" t="s">
        <v>519</v>
      </c>
      <c r="AT46" s="78" t="s">
        <v>519</v>
      </c>
    </row>
    <row r="47" spans="1:46" ht="35.1" customHeight="1" x14ac:dyDescent="0.2">
      <c r="A47" s="78">
        <v>45</v>
      </c>
      <c r="B47" s="79" t="s">
        <v>268</v>
      </c>
      <c r="C47" s="78" t="s">
        <v>260</v>
      </c>
      <c r="D47" s="78" t="s">
        <v>205</v>
      </c>
      <c r="E47" s="78">
        <v>1</v>
      </c>
      <c r="F47" s="78">
        <v>1</v>
      </c>
      <c r="G47" s="78">
        <v>0.75</v>
      </c>
      <c r="H47" s="78" t="s">
        <v>519</v>
      </c>
      <c r="I47" s="78" t="s">
        <v>519</v>
      </c>
      <c r="J47" s="78" t="s">
        <v>519</v>
      </c>
      <c r="K47" s="78">
        <v>1</v>
      </c>
      <c r="L47" s="78">
        <v>0.75</v>
      </c>
      <c r="M47" s="78">
        <v>1</v>
      </c>
      <c r="N47" s="78">
        <v>1</v>
      </c>
      <c r="O47" s="78">
        <v>1</v>
      </c>
      <c r="P47" s="78" t="s">
        <v>519</v>
      </c>
      <c r="Q47" s="78">
        <v>1</v>
      </c>
      <c r="R47" s="78" t="s">
        <v>519</v>
      </c>
      <c r="S47" s="78">
        <v>1</v>
      </c>
      <c r="T47" s="78">
        <v>1</v>
      </c>
      <c r="U47" s="78" t="s">
        <v>519</v>
      </c>
      <c r="V47" s="78" t="s">
        <v>519</v>
      </c>
      <c r="W47" s="78" t="s">
        <v>519</v>
      </c>
      <c r="X47" s="78" t="s">
        <v>519</v>
      </c>
      <c r="Y47" s="78">
        <v>1</v>
      </c>
      <c r="Z47" s="78">
        <v>1</v>
      </c>
      <c r="AA47" s="78" t="s">
        <v>519</v>
      </c>
      <c r="AB47" s="78">
        <v>1</v>
      </c>
      <c r="AC47" s="78">
        <v>1</v>
      </c>
      <c r="AD47" s="78">
        <v>1</v>
      </c>
      <c r="AE47" s="78">
        <v>1</v>
      </c>
      <c r="AF47" s="78">
        <v>1</v>
      </c>
      <c r="AG47" s="78">
        <v>1</v>
      </c>
      <c r="AH47" s="78">
        <v>1</v>
      </c>
      <c r="AI47" s="78">
        <v>1</v>
      </c>
      <c r="AJ47" s="78">
        <v>1</v>
      </c>
      <c r="AK47" s="78" t="s">
        <v>519</v>
      </c>
      <c r="AL47" s="78">
        <v>1</v>
      </c>
      <c r="AM47" s="78">
        <v>1</v>
      </c>
      <c r="AN47" s="78">
        <v>1</v>
      </c>
      <c r="AO47" s="78" t="s">
        <v>519</v>
      </c>
      <c r="AP47" s="78">
        <v>1</v>
      </c>
      <c r="AQ47" s="78" t="s">
        <v>519</v>
      </c>
      <c r="AR47" s="78">
        <v>0.5</v>
      </c>
      <c r="AS47" s="78" t="s">
        <v>519</v>
      </c>
      <c r="AT47" s="78">
        <v>1</v>
      </c>
    </row>
    <row r="48" spans="1:46" ht="35.1" customHeight="1" x14ac:dyDescent="0.2">
      <c r="A48" s="78">
        <v>46</v>
      </c>
      <c r="B48" s="79" t="s">
        <v>270</v>
      </c>
      <c r="C48" s="78" t="s">
        <v>260</v>
      </c>
      <c r="D48" s="78" t="s">
        <v>207</v>
      </c>
      <c r="E48" s="78">
        <v>1</v>
      </c>
      <c r="F48" s="78">
        <v>1</v>
      </c>
      <c r="G48" s="78" t="s">
        <v>519</v>
      </c>
      <c r="H48" s="78">
        <v>0.75</v>
      </c>
      <c r="I48" s="78" t="s">
        <v>519</v>
      </c>
      <c r="J48" s="78" t="s">
        <v>519</v>
      </c>
      <c r="K48" s="78">
        <v>1</v>
      </c>
      <c r="L48" s="78">
        <v>0.75</v>
      </c>
      <c r="M48" s="78">
        <v>1</v>
      </c>
      <c r="N48" s="78">
        <v>1</v>
      </c>
      <c r="O48" s="78">
        <v>0.5</v>
      </c>
      <c r="P48" s="78">
        <v>1</v>
      </c>
      <c r="Q48" s="78">
        <v>1</v>
      </c>
      <c r="R48" s="78" t="s">
        <v>519</v>
      </c>
      <c r="S48" s="78">
        <v>1</v>
      </c>
      <c r="T48" s="78" t="s">
        <v>519</v>
      </c>
      <c r="U48" s="78" t="s">
        <v>519</v>
      </c>
      <c r="V48" s="78" t="s">
        <v>519</v>
      </c>
      <c r="W48" s="78" t="s">
        <v>519</v>
      </c>
      <c r="X48" s="78">
        <v>1</v>
      </c>
      <c r="Y48" s="78" t="s">
        <v>519</v>
      </c>
      <c r="Z48" s="78">
        <v>1</v>
      </c>
      <c r="AA48" s="78" t="s">
        <v>519</v>
      </c>
      <c r="AB48" s="78">
        <v>1</v>
      </c>
      <c r="AC48" s="78">
        <v>1</v>
      </c>
      <c r="AD48" s="78">
        <v>1</v>
      </c>
      <c r="AE48" s="78">
        <v>1</v>
      </c>
      <c r="AF48" s="78">
        <v>1</v>
      </c>
      <c r="AG48" s="78" t="s">
        <v>519</v>
      </c>
      <c r="AH48" s="78" t="s">
        <v>519</v>
      </c>
      <c r="AI48" s="78" t="s">
        <v>519</v>
      </c>
      <c r="AJ48" s="78">
        <v>1</v>
      </c>
      <c r="AK48" s="78" t="s">
        <v>519</v>
      </c>
      <c r="AL48" s="78" t="s">
        <v>519</v>
      </c>
      <c r="AM48" s="78">
        <v>1</v>
      </c>
      <c r="AN48" s="78">
        <v>1</v>
      </c>
      <c r="AO48" s="78">
        <v>1</v>
      </c>
      <c r="AP48" s="78">
        <v>1</v>
      </c>
      <c r="AQ48" s="78" t="s">
        <v>519</v>
      </c>
      <c r="AR48" s="78">
        <v>0.5</v>
      </c>
      <c r="AS48" s="78" t="s">
        <v>519</v>
      </c>
      <c r="AT48" s="78" t="s">
        <v>519</v>
      </c>
    </row>
    <row r="49" spans="1:46" ht="35.1" customHeight="1" x14ac:dyDescent="0.2">
      <c r="A49" s="78">
        <v>47</v>
      </c>
      <c r="B49" s="79" t="s">
        <v>535</v>
      </c>
      <c r="C49" s="78" t="s">
        <v>260</v>
      </c>
      <c r="D49" s="78" t="s">
        <v>209</v>
      </c>
      <c r="E49" s="78">
        <v>1</v>
      </c>
      <c r="F49" s="78">
        <v>1</v>
      </c>
      <c r="G49" s="78">
        <v>0.75</v>
      </c>
      <c r="H49" s="78" t="s">
        <v>519</v>
      </c>
      <c r="I49" s="78" t="s">
        <v>519</v>
      </c>
      <c r="J49" s="78" t="s">
        <v>519</v>
      </c>
      <c r="K49" s="78">
        <v>1</v>
      </c>
      <c r="L49" s="78">
        <v>0.75</v>
      </c>
      <c r="M49" s="78">
        <v>1</v>
      </c>
      <c r="N49" s="78">
        <v>1</v>
      </c>
      <c r="O49" s="78" t="s">
        <v>519</v>
      </c>
      <c r="P49" s="78" t="s">
        <v>519</v>
      </c>
      <c r="Q49" s="78" t="s">
        <v>519</v>
      </c>
      <c r="R49" s="78" t="s">
        <v>519</v>
      </c>
      <c r="S49" s="78">
        <v>1</v>
      </c>
      <c r="T49" s="78" t="s">
        <v>519</v>
      </c>
      <c r="U49" s="78" t="s">
        <v>519</v>
      </c>
      <c r="V49" s="78" t="s">
        <v>519</v>
      </c>
      <c r="W49" s="78" t="s">
        <v>519</v>
      </c>
      <c r="X49" s="78" t="s">
        <v>519</v>
      </c>
      <c r="Y49" s="78" t="s">
        <v>519</v>
      </c>
      <c r="Z49" s="78" t="s">
        <v>519</v>
      </c>
      <c r="AA49" s="78">
        <v>1</v>
      </c>
      <c r="AB49" s="78">
        <v>1</v>
      </c>
      <c r="AC49" s="78">
        <v>1</v>
      </c>
      <c r="AD49" s="78" t="s">
        <v>519</v>
      </c>
      <c r="AE49" s="78" t="s">
        <v>519</v>
      </c>
      <c r="AF49" s="78">
        <v>1</v>
      </c>
      <c r="AG49" s="78" t="s">
        <v>519</v>
      </c>
      <c r="AH49" s="78" t="s">
        <v>519</v>
      </c>
      <c r="AI49" s="78" t="s">
        <v>519</v>
      </c>
      <c r="AJ49" s="78" t="s">
        <v>519</v>
      </c>
      <c r="AK49" s="78" t="s">
        <v>519</v>
      </c>
      <c r="AL49" s="78" t="s">
        <v>519</v>
      </c>
      <c r="AM49" s="78">
        <v>1</v>
      </c>
      <c r="AN49" s="78">
        <v>1</v>
      </c>
      <c r="AO49" s="78" t="s">
        <v>519</v>
      </c>
      <c r="AP49" s="78">
        <v>1</v>
      </c>
      <c r="AQ49" s="78" t="s">
        <v>519</v>
      </c>
      <c r="AR49" s="78" t="s">
        <v>519</v>
      </c>
      <c r="AS49" s="78" t="s">
        <v>519</v>
      </c>
      <c r="AT49" s="78">
        <v>1</v>
      </c>
    </row>
    <row r="50" spans="1:46" ht="35.1" customHeight="1" x14ac:dyDescent="0.2">
      <c r="A50" s="78">
        <v>48</v>
      </c>
      <c r="B50" s="79" t="s">
        <v>272</v>
      </c>
      <c r="C50" s="78" t="s">
        <v>260</v>
      </c>
      <c r="D50" s="78" t="s">
        <v>211</v>
      </c>
      <c r="E50" s="78">
        <v>1</v>
      </c>
      <c r="F50" s="78">
        <v>1</v>
      </c>
      <c r="G50" s="78">
        <v>0.75</v>
      </c>
      <c r="H50" s="78" t="s">
        <v>519</v>
      </c>
      <c r="I50" s="78" t="s">
        <v>519</v>
      </c>
      <c r="J50" s="78" t="s">
        <v>519</v>
      </c>
      <c r="K50" s="78">
        <v>1</v>
      </c>
      <c r="L50" s="78">
        <v>0.75</v>
      </c>
      <c r="M50" s="78">
        <v>1</v>
      </c>
      <c r="N50" s="78" t="s">
        <v>519</v>
      </c>
      <c r="O50" s="78">
        <v>1</v>
      </c>
      <c r="P50" s="78">
        <v>1</v>
      </c>
      <c r="Q50" s="78" t="s">
        <v>519</v>
      </c>
      <c r="R50" s="78">
        <v>1</v>
      </c>
      <c r="S50" s="78">
        <v>1</v>
      </c>
      <c r="T50" s="78" t="s">
        <v>519</v>
      </c>
      <c r="U50" s="78" t="s">
        <v>519</v>
      </c>
      <c r="V50" s="78" t="s">
        <v>519</v>
      </c>
      <c r="W50" s="78" t="s">
        <v>519</v>
      </c>
      <c r="X50" s="78" t="s">
        <v>519</v>
      </c>
      <c r="Y50" s="78" t="s">
        <v>519</v>
      </c>
      <c r="Z50" s="78">
        <v>1</v>
      </c>
      <c r="AA50" s="78" t="s">
        <v>519</v>
      </c>
      <c r="AB50" s="78">
        <v>1</v>
      </c>
      <c r="AC50" s="78" t="s">
        <v>519</v>
      </c>
      <c r="AD50" s="78" t="s">
        <v>519</v>
      </c>
      <c r="AE50" s="78" t="s">
        <v>519</v>
      </c>
      <c r="AF50" s="78">
        <v>1</v>
      </c>
      <c r="AG50" s="78" t="s">
        <v>519</v>
      </c>
      <c r="AH50" s="78" t="s">
        <v>519</v>
      </c>
      <c r="AI50" s="78">
        <v>1</v>
      </c>
      <c r="AJ50" s="78" t="s">
        <v>519</v>
      </c>
      <c r="AK50" s="78" t="s">
        <v>519</v>
      </c>
      <c r="AL50" s="78" t="s">
        <v>519</v>
      </c>
      <c r="AM50" s="78">
        <v>1</v>
      </c>
      <c r="AN50" s="78">
        <v>1</v>
      </c>
      <c r="AO50" s="78" t="s">
        <v>519</v>
      </c>
      <c r="AP50" s="78">
        <v>1</v>
      </c>
      <c r="AQ50" s="78" t="s">
        <v>519</v>
      </c>
      <c r="AR50" s="78" t="s">
        <v>519</v>
      </c>
      <c r="AS50" s="78" t="s">
        <v>519</v>
      </c>
      <c r="AT50" s="78" t="s">
        <v>519</v>
      </c>
    </row>
    <row r="51" spans="1:46" ht="35.1" customHeight="1" x14ac:dyDescent="0.2">
      <c r="A51" s="78">
        <v>49</v>
      </c>
      <c r="B51" s="79" t="s">
        <v>273</v>
      </c>
      <c r="C51" s="78" t="s">
        <v>260</v>
      </c>
      <c r="D51" s="78" t="s">
        <v>213</v>
      </c>
      <c r="E51" s="78">
        <v>1</v>
      </c>
      <c r="F51" s="78">
        <v>1</v>
      </c>
      <c r="G51" s="78">
        <v>0.75</v>
      </c>
      <c r="H51" s="78" t="s">
        <v>519</v>
      </c>
      <c r="I51" s="78" t="s">
        <v>519</v>
      </c>
      <c r="J51" s="78" t="s">
        <v>519</v>
      </c>
      <c r="K51" s="78">
        <v>1</v>
      </c>
      <c r="L51" s="78">
        <v>0.75</v>
      </c>
      <c r="M51" s="78">
        <v>1</v>
      </c>
      <c r="N51" s="78">
        <v>1</v>
      </c>
      <c r="O51" s="78">
        <v>0.5</v>
      </c>
      <c r="P51" s="78">
        <v>1</v>
      </c>
      <c r="Q51" s="78">
        <v>1</v>
      </c>
      <c r="R51" s="78" t="s">
        <v>519</v>
      </c>
      <c r="S51" s="78">
        <v>1</v>
      </c>
      <c r="T51" s="78" t="s">
        <v>519</v>
      </c>
      <c r="U51" s="78" t="s">
        <v>519</v>
      </c>
      <c r="V51" s="78" t="s">
        <v>519</v>
      </c>
      <c r="W51" s="78" t="s">
        <v>519</v>
      </c>
      <c r="X51" s="78">
        <v>1</v>
      </c>
      <c r="Y51" s="78" t="s">
        <v>519</v>
      </c>
      <c r="Z51" s="78">
        <v>1</v>
      </c>
      <c r="AA51" s="78" t="s">
        <v>519</v>
      </c>
      <c r="AB51" s="78" t="s">
        <v>519</v>
      </c>
      <c r="AC51" s="78">
        <v>1</v>
      </c>
      <c r="AD51" s="78">
        <v>1</v>
      </c>
      <c r="AE51" s="78">
        <v>1</v>
      </c>
      <c r="AF51" s="78">
        <v>1</v>
      </c>
      <c r="AG51" s="78">
        <v>1</v>
      </c>
      <c r="AH51" s="78" t="s">
        <v>519</v>
      </c>
      <c r="AI51" s="78" t="s">
        <v>519</v>
      </c>
      <c r="AJ51" s="78">
        <v>1</v>
      </c>
      <c r="AK51" s="78" t="s">
        <v>519</v>
      </c>
      <c r="AL51" s="78" t="s">
        <v>519</v>
      </c>
      <c r="AM51" s="78">
        <v>1</v>
      </c>
      <c r="AN51" s="78">
        <v>1</v>
      </c>
      <c r="AO51" s="78" t="s">
        <v>519</v>
      </c>
      <c r="AP51" s="78">
        <v>1</v>
      </c>
      <c r="AQ51" s="78">
        <v>1</v>
      </c>
      <c r="AR51" s="78">
        <v>1</v>
      </c>
      <c r="AS51" s="78" t="s">
        <v>519</v>
      </c>
      <c r="AT51" s="78" t="s">
        <v>519</v>
      </c>
    </row>
    <row r="52" spans="1:46" ht="35.1" customHeight="1" x14ac:dyDescent="0.2">
      <c r="A52" s="78">
        <v>50</v>
      </c>
      <c r="B52" s="79" t="s">
        <v>274</v>
      </c>
      <c r="C52" s="78" t="s">
        <v>260</v>
      </c>
      <c r="D52" s="78" t="s">
        <v>215</v>
      </c>
      <c r="E52" s="78">
        <v>1</v>
      </c>
      <c r="F52" s="78">
        <v>1</v>
      </c>
      <c r="G52" s="78">
        <v>0.75</v>
      </c>
      <c r="H52" s="78" t="s">
        <v>519</v>
      </c>
      <c r="I52" s="78">
        <v>1</v>
      </c>
      <c r="J52" s="78">
        <v>1</v>
      </c>
      <c r="K52" s="78">
        <v>1</v>
      </c>
      <c r="L52" s="78">
        <v>0.75</v>
      </c>
      <c r="M52" s="78">
        <v>1</v>
      </c>
      <c r="N52" s="78">
        <v>1</v>
      </c>
      <c r="O52" s="78">
        <v>0.5</v>
      </c>
      <c r="P52" s="78">
        <v>1</v>
      </c>
      <c r="Q52" s="78">
        <v>1</v>
      </c>
      <c r="R52" s="78">
        <v>1</v>
      </c>
      <c r="S52" s="78">
        <v>1</v>
      </c>
      <c r="T52" s="78">
        <v>1</v>
      </c>
      <c r="U52" s="78" t="s">
        <v>519</v>
      </c>
      <c r="V52" s="78" t="s">
        <v>519</v>
      </c>
      <c r="W52" s="78" t="s">
        <v>519</v>
      </c>
      <c r="X52" s="78">
        <v>1</v>
      </c>
      <c r="Y52" s="78" t="s">
        <v>519</v>
      </c>
      <c r="Z52" s="78" t="s">
        <v>519</v>
      </c>
      <c r="AA52" s="78" t="s">
        <v>519</v>
      </c>
      <c r="AB52" s="78">
        <v>1</v>
      </c>
      <c r="AC52" s="78">
        <v>1</v>
      </c>
      <c r="AD52" s="78">
        <v>1</v>
      </c>
      <c r="AE52" s="78">
        <v>1</v>
      </c>
      <c r="AF52" s="78">
        <v>1</v>
      </c>
      <c r="AG52" s="78" t="s">
        <v>519</v>
      </c>
      <c r="AH52" s="78">
        <v>1</v>
      </c>
      <c r="AI52" s="78" t="s">
        <v>519</v>
      </c>
      <c r="AJ52" s="78" t="s">
        <v>519</v>
      </c>
      <c r="AK52" s="78" t="s">
        <v>519</v>
      </c>
      <c r="AL52" s="78" t="s">
        <v>519</v>
      </c>
      <c r="AM52" s="78">
        <v>1</v>
      </c>
      <c r="AN52" s="78">
        <v>1</v>
      </c>
      <c r="AO52" s="78">
        <v>1</v>
      </c>
      <c r="AP52" s="78">
        <v>1</v>
      </c>
      <c r="AQ52" s="78" t="s">
        <v>519</v>
      </c>
      <c r="AR52" s="78">
        <v>1</v>
      </c>
      <c r="AS52" s="78">
        <v>1</v>
      </c>
      <c r="AT52" s="78">
        <v>1</v>
      </c>
    </row>
    <row r="53" spans="1:46" ht="35.1" customHeight="1" x14ac:dyDescent="0.2">
      <c r="A53" s="78">
        <v>51</v>
      </c>
      <c r="B53" s="79" t="s">
        <v>275</v>
      </c>
      <c r="C53" s="78" t="s">
        <v>260</v>
      </c>
      <c r="D53" s="78" t="s">
        <v>217</v>
      </c>
      <c r="E53" s="78">
        <v>1</v>
      </c>
      <c r="F53" s="78">
        <v>1</v>
      </c>
      <c r="G53" s="78">
        <v>0.75</v>
      </c>
      <c r="H53" s="78">
        <v>0.75</v>
      </c>
      <c r="I53" s="78" t="s">
        <v>519</v>
      </c>
      <c r="J53" s="78" t="s">
        <v>519</v>
      </c>
      <c r="K53" s="78">
        <v>1</v>
      </c>
      <c r="L53" s="78">
        <v>0.75</v>
      </c>
      <c r="M53" s="78">
        <v>1</v>
      </c>
      <c r="N53" s="78">
        <v>1</v>
      </c>
      <c r="O53" s="78">
        <v>0.5</v>
      </c>
      <c r="P53" s="78" t="s">
        <v>519</v>
      </c>
      <c r="Q53" s="78">
        <v>1</v>
      </c>
      <c r="R53" s="78" t="s">
        <v>519</v>
      </c>
      <c r="S53" s="78">
        <v>1</v>
      </c>
      <c r="T53" s="78" t="s">
        <v>519</v>
      </c>
      <c r="U53" s="78" t="s">
        <v>519</v>
      </c>
      <c r="V53" s="78" t="s">
        <v>519</v>
      </c>
      <c r="W53" s="78" t="s">
        <v>519</v>
      </c>
      <c r="X53" s="78" t="s">
        <v>519</v>
      </c>
      <c r="Y53" s="78" t="s">
        <v>519</v>
      </c>
      <c r="Z53" s="78">
        <v>1</v>
      </c>
      <c r="AA53" s="78" t="s">
        <v>519</v>
      </c>
      <c r="AB53" s="78">
        <v>1</v>
      </c>
      <c r="AC53" s="78">
        <v>1</v>
      </c>
      <c r="AD53" s="78" t="s">
        <v>519</v>
      </c>
      <c r="AE53" s="78" t="s">
        <v>519</v>
      </c>
      <c r="AF53" s="78">
        <v>1</v>
      </c>
      <c r="AG53" s="78" t="s">
        <v>519</v>
      </c>
      <c r="AH53" s="78" t="s">
        <v>519</v>
      </c>
      <c r="AI53" s="78" t="s">
        <v>519</v>
      </c>
      <c r="AJ53" s="78">
        <v>1</v>
      </c>
      <c r="AK53" s="78" t="s">
        <v>519</v>
      </c>
      <c r="AL53" s="78" t="s">
        <v>519</v>
      </c>
      <c r="AM53" s="78">
        <v>1</v>
      </c>
      <c r="AN53" s="78">
        <v>1</v>
      </c>
      <c r="AO53" s="78" t="s">
        <v>519</v>
      </c>
      <c r="AP53" s="78">
        <v>1</v>
      </c>
      <c r="AQ53" s="78" t="s">
        <v>519</v>
      </c>
      <c r="AR53" s="78">
        <v>1</v>
      </c>
      <c r="AS53" s="78" t="s">
        <v>519</v>
      </c>
      <c r="AT53" s="78" t="s">
        <v>519</v>
      </c>
    </row>
    <row r="54" spans="1:46" ht="35.1" customHeight="1" x14ac:dyDescent="0.2">
      <c r="A54" s="78">
        <v>52</v>
      </c>
      <c r="B54" s="79" t="s">
        <v>276</v>
      </c>
      <c r="C54" s="78" t="s">
        <v>260</v>
      </c>
      <c r="D54" s="78" t="s">
        <v>219</v>
      </c>
      <c r="E54" s="78">
        <v>1</v>
      </c>
      <c r="F54" s="78">
        <v>1</v>
      </c>
      <c r="G54" s="78">
        <v>0.75</v>
      </c>
      <c r="H54" s="78" t="s">
        <v>519</v>
      </c>
      <c r="I54" s="78" t="s">
        <v>519</v>
      </c>
      <c r="J54" s="78" t="s">
        <v>519</v>
      </c>
      <c r="K54" s="78">
        <v>1</v>
      </c>
      <c r="L54" s="78">
        <v>0.75</v>
      </c>
      <c r="M54" s="78">
        <v>1</v>
      </c>
      <c r="N54" s="78">
        <v>1</v>
      </c>
      <c r="O54" s="78">
        <v>1</v>
      </c>
      <c r="P54" s="78">
        <v>1</v>
      </c>
      <c r="Q54" s="78">
        <v>1</v>
      </c>
      <c r="R54" s="78" t="s">
        <v>519</v>
      </c>
      <c r="S54" s="78">
        <v>1</v>
      </c>
      <c r="T54" s="78" t="s">
        <v>519</v>
      </c>
      <c r="U54" s="78" t="s">
        <v>519</v>
      </c>
      <c r="V54" s="78" t="s">
        <v>519</v>
      </c>
      <c r="W54" s="78" t="s">
        <v>519</v>
      </c>
      <c r="X54" s="78">
        <v>1</v>
      </c>
      <c r="Y54" s="78" t="s">
        <v>519</v>
      </c>
      <c r="Z54" s="78">
        <v>1</v>
      </c>
      <c r="AA54" s="78">
        <v>1</v>
      </c>
      <c r="AB54" s="78">
        <v>1</v>
      </c>
      <c r="AC54" s="78">
        <v>1</v>
      </c>
      <c r="AD54" s="78" t="s">
        <v>519</v>
      </c>
      <c r="AE54" s="78" t="s">
        <v>519</v>
      </c>
      <c r="AF54" s="78">
        <v>1</v>
      </c>
      <c r="AG54" s="78" t="s">
        <v>519</v>
      </c>
      <c r="AH54" s="78" t="s">
        <v>519</v>
      </c>
      <c r="AI54" s="78" t="s">
        <v>519</v>
      </c>
      <c r="AJ54" s="78" t="s">
        <v>519</v>
      </c>
      <c r="AK54" s="78" t="s">
        <v>519</v>
      </c>
      <c r="AL54" s="78" t="s">
        <v>519</v>
      </c>
      <c r="AM54" s="78">
        <v>1</v>
      </c>
      <c r="AN54" s="78">
        <v>1</v>
      </c>
      <c r="AO54" s="78">
        <v>1</v>
      </c>
      <c r="AP54" s="78">
        <v>1</v>
      </c>
      <c r="AQ54" s="78" t="s">
        <v>519</v>
      </c>
      <c r="AR54" s="78" t="s">
        <v>519</v>
      </c>
      <c r="AS54" s="78" t="s">
        <v>519</v>
      </c>
      <c r="AT54" s="78">
        <v>1</v>
      </c>
    </row>
    <row r="55" spans="1:46" ht="35.1" customHeight="1" x14ac:dyDescent="0.2">
      <c r="A55" s="78">
        <v>53</v>
      </c>
      <c r="B55" s="79" t="s">
        <v>277</v>
      </c>
      <c r="C55" s="78" t="s">
        <v>260</v>
      </c>
      <c r="D55" s="78" t="s">
        <v>221</v>
      </c>
      <c r="E55" s="78">
        <v>1</v>
      </c>
      <c r="F55" s="78">
        <v>1</v>
      </c>
      <c r="G55" s="78">
        <v>0.75</v>
      </c>
      <c r="H55" s="78" t="s">
        <v>519</v>
      </c>
      <c r="I55" s="78">
        <v>1</v>
      </c>
      <c r="J55" s="78" t="s">
        <v>519</v>
      </c>
      <c r="K55" s="78">
        <v>1</v>
      </c>
      <c r="L55" s="78">
        <v>1</v>
      </c>
      <c r="M55" s="78">
        <v>1</v>
      </c>
      <c r="N55" s="78">
        <v>1</v>
      </c>
      <c r="O55" s="78">
        <v>1</v>
      </c>
      <c r="P55" s="78" t="s">
        <v>519</v>
      </c>
      <c r="Q55" s="78">
        <v>1</v>
      </c>
      <c r="R55" s="78" t="s">
        <v>519</v>
      </c>
      <c r="S55" s="78">
        <v>1</v>
      </c>
      <c r="T55" s="78">
        <v>1</v>
      </c>
      <c r="U55" s="78" t="s">
        <v>519</v>
      </c>
      <c r="V55" s="78" t="s">
        <v>519</v>
      </c>
      <c r="W55" s="78" t="s">
        <v>519</v>
      </c>
      <c r="X55" s="78">
        <v>1</v>
      </c>
      <c r="Y55" s="78" t="s">
        <v>519</v>
      </c>
      <c r="Z55" s="78" t="s">
        <v>519</v>
      </c>
      <c r="AA55" s="78" t="s">
        <v>519</v>
      </c>
      <c r="AB55" s="78" t="s">
        <v>519</v>
      </c>
      <c r="AC55" s="78" t="s">
        <v>519</v>
      </c>
      <c r="AD55" s="78" t="s">
        <v>519</v>
      </c>
      <c r="AE55" s="78">
        <v>1</v>
      </c>
      <c r="AF55" s="78" t="s">
        <v>519</v>
      </c>
      <c r="AG55" s="78">
        <v>1</v>
      </c>
      <c r="AH55" s="78">
        <v>1</v>
      </c>
      <c r="AI55" s="78">
        <v>1</v>
      </c>
      <c r="AJ55" s="78">
        <v>1</v>
      </c>
      <c r="AK55" s="78">
        <v>1</v>
      </c>
      <c r="AL55" s="78">
        <v>1</v>
      </c>
      <c r="AM55" s="78">
        <v>1</v>
      </c>
      <c r="AN55" s="78">
        <v>1</v>
      </c>
      <c r="AO55" s="78">
        <v>1</v>
      </c>
      <c r="AP55" s="78">
        <v>1</v>
      </c>
      <c r="AQ55" s="78">
        <v>1</v>
      </c>
      <c r="AR55" s="78">
        <v>0.5</v>
      </c>
      <c r="AS55" s="78" t="s">
        <v>519</v>
      </c>
      <c r="AT55" s="78">
        <v>1</v>
      </c>
    </row>
    <row r="56" spans="1:46" ht="35.1" customHeight="1" x14ac:dyDescent="0.2">
      <c r="A56" s="78">
        <v>54</v>
      </c>
      <c r="B56" s="79" t="s">
        <v>279</v>
      </c>
      <c r="C56" s="78" t="s">
        <v>260</v>
      </c>
      <c r="D56" s="78" t="s">
        <v>223</v>
      </c>
      <c r="E56" s="78">
        <v>1</v>
      </c>
      <c r="F56" s="78">
        <v>1</v>
      </c>
      <c r="G56" s="78">
        <v>0.75</v>
      </c>
      <c r="H56" s="78">
        <v>0.75</v>
      </c>
      <c r="I56" s="78" t="s">
        <v>519</v>
      </c>
      <c r="J56" s="78" t="s">
        <v>519</v>
      </c>
      <c r="K56" s="78">
        <v>1</v>
      </c>
      <c r="L56" s="78">
        <v>0.75</v>
      </c>
      <c r="M56" s="78">
        <v>1</v>
      </c>
      <c r="N56" s="78">
        <v>0.5</v>
      </c>
      <c r="O56" s="78">
        <v>0.5</v>
      </c>
      <c r="P56" s="78">
        <v>1</v>
      </c>
      <c r="Q56" s="78">
        <v>1</v>
      </c>
      <c r="R56" s="78" t="s">
        <v>519</v>
      </c>
      <c r="S56" s="78">
        <v>1</v>
      </c>
      <c r="T56" s="78" t="s">
        <v>519</v>
      </c>
      <c r="U56" s="78" t="s">
        <v>519</v>
      </c>
      <c r="V56" s="78" t="s">
        <v>519</v>
      </c>
      <c r="W56" s="78" t="s">
        <v>519</v>
      </c>
      <c r="X56" s="78" t="s">
        <v>519</v>
      </c>
      <c r="Y56" s="78" t="s">
        <v>519</v>
      </c>
      <c r="Z56" s="78">
        <v>1</v>
      </c>
      <c r="AA56" s="78" t="s">
        <v>519</v>
      </c>
      <c r="AB56" s="78">
        <v>1</v>
      </c>
      <c r="AC56" s="78">
        <v>1</v>
      </c>
      <c r="AD56" s="78" t="s">
        <v>519</v>
      </c>
      <c r="AE56" s="78" t="s">
        <v>519</v>
      </c>
      <c r="AF56" s="78">
        <v>1</v>
      </c>
      <c r="AG56" s="78">
        <v>1</v>
      </c>
      <c r="AH56" s="78">
        <v>1</v>
      </c>
      <c r="AI56" s="78" t="s">
        <v>519</v>
      </c>
      <c r="AJ56" s="78" t="s">
        <v>519</v>
      </c>
      <c r="AK56" s="78" t="s">
        <v>519</v>
      </c>
      <c r="AL56" s="78">
        <v>1</v>
      </c>
      <c r="AM56" s="78">
        <v>1</v>
      </c>
      <c r="AN56" s="78">
        <v>1</v>
      </c>
      <c r="AO56" s="78">
        <v>1</v>
      </c>
      <c r="AP56" s="78">
        <v>1</v>
      </c>
      <c r="AQ56" s="78" t="s">
        <v>519</v>
      </c>
      <c r="AR56" s="78" t="s">
        <v>519</v>
      </c>
      <c r="AS56" s="78" t="s">
        <v>519</v>
      </c>
      <c r="AT56" s="78">
        <v>1</v>
      </c>
    </row>
    <row r="57" spans="1:46" ht="35.1" customHeight="1" x14ac:dyDescent="0.2">
      <c r="A57" s="78">
        <v>55</v>
      </c>
      <c r="B57" s="79" t="s">
        <v>280</v>
      </c>
      <c r="C57" s="78" t="s">
        <v>260</v>
      </c>
      <c r="D57" s="78" t="s">
        <v>225</v>
      </c>
      <c r="E57" s="78">
        <v>1</v>
      </c>
      <c r="F57" s="78">
        <v>1</v>
      </c>
      <c r="G57" s="78" t="s">
        <v>519</v>
      </c>
      <c r="H57" s="78">
        <v>0.75</v>
      </c>
      <c r="I57" s="78" t="s">
        <v>519</v>
      </c>
      <c r="J57" s="78" t="s">
        <v>519</v>
      </c>
      <c r="K57" s="78" t="s">
        <v>519</v>
      </c>
      <c r="L57" s="78">
        <v>0.75</v>
      </c>
      <c r="M57" s="78">
        <v>1</v>
      </c>
      <c r="N57" s="78">
        <v>0.5</v>
      </c>
      <c r="O57" s="78">
        <v>1</v>
      </c>
      <c r="P57" s="78" t="s">
        <v>519</v>
      </c>
      <c r="Q57" s="78" t="s">
        <v>519</v>
      </c>
      <c r="R57" s="78" t="s">
        <v>519</v>
      </c>
      <c r="S57" s="78">
        <v>1</v>
      </c>
      <c r="T57" s="78" t="s">
        <v>519</v>
      </c>
      <c r="U57" s="78" t="s">
        <v>519</v>
      </c>
      <c r="V57" s="78" t="s">
        <v>519</v>
      </c>
      <c r="W57" s="78" t="s">
        <v>519</v>
      </c>
      <c r="X57" s="78" t="s">
        <v>519</v>
      </c>
      <c r="Y57" s="78" t="s">
        <v>519</v>
      </c>
      <c r="Z57" s="78">
        <v>1</v>
      </c>
      <c r="AA57" s="78">
        <v>1</v>
      </c>
      <c r="AB57" s="78">
        <v>1</v>
      </c>
      <c r="AC57" s="78">
        <v>1</v>
      </c>
      <c r="AD57" s="78">
        <v>1</v>
      </c>
      <c r="AE57" s="78" t="s">
        <v>519</v>
      </c>
      <c r="AF57" s="78" t="s">
        <v>519</v>
      </c>
      <c r="AG57" s="78">
        <v>1</v>
      </c>
      <c r="AH57" s="78">
        <v>1</v>
      </c>
      <c r="AI57" s="78" t="s">
        <v>519</v>
      </c>
      <c r="AJ57" s="78">
        <v>1</v>
      </c>
      <c r="AK57" s="78" t="s">
        <v>519</v>
      </c>
      <c r="AL57" s="78" t="s">
        <v>519</v>
      </c>
      <c r="AM57" s="78">
        <v>1</v>
      </c>
      <c r="AN57" s="78">
        <v>1</v>
      </c>
      <c r="AO57" s="78" t="s">
        <v>519</v>
      </c>
      <c r="AP57" s="78">
        <v>1</v>
      </c>
      <c r="AQ57" s="78" t="s">
        <v>519</v>
      </c>
      <c r="AR57" s="78">
        <v>0.5</v>
      </c>
      <c r="AS57" s="78" t="s">
        <v>519</v>
      </c>
      <c r="AT57" s="78">
        <v>1</v>
      </c>
    </row>
    <row r="58" spans="1:46" ht="35.1" customHeight="1" x14ac:dyDescent="0.2">
      <c r="A58" s="78">
        <v>56</v>
      </c>
      <c r="B58" s="79" t="s">
        <v>281</v>
      </c>
      <c r="C58" s="78" t="s">
        <v>260</v>
      </c>
      <c r="D58" s="78" t="s">
        <v>227</v>
      </c>
      <c r="E58" s="78">
        <v>1</v>
      </c>
      <c r="F58" s="78">
        <v>1</v>
      </c>
      <c r="G58" s="78" t="s">
        <v>519</v>
      </c>
      <c r="H58" s="78" t="s">
        <v>519</v>
      </c>
      <c r="I58" s="78" t="s">
        <v>519</v>
      </c>
      <c r="J58" s="78" t="s">
        <v>519</v>
      </c>
      <c r="K58" s="78">
        <v>1</v>
      </c>
      <c r="L58" s="78">
        <v>0.75</v>
      </c>
      <c r="M58" s="78">
        <v>1</v>
      </c>
      <c r="N58" s="78" t="s">
        <v>519</v>
      </c>
      <c r="O58" s="78">
        <v>0.5</v>
      </c>
      <c r="P58" s="78" t="s">
        <v>519</v>
      </c>
      <c r="Q58" s="78" t="s">
        <v>519</v>
      </c>
      <c r="R58" s="78" t="s">
        <v>519</v>
      </c>
      <c r="S58" s="78" t="s">
        <v>519</v>
      </c>
      <c r="T58" s="78" t="s">
        <v>519</v>
      </c>
      <c r="U58" s="78" t="s">
        <v>519</v>
      </c>
      <c r="V58" s="78" t="s">
        <v>519</v>
      </c>
      <c r="W58" s="78" t="s">
        <v>519</v>
      </c>
      <c r="X58" s="78" t="s">
        <v>519</v>
      </c>
      <c r="Y58" s="78" t="s">
        <v>519</v>
      </c>
      <c r="Z58" s="78">
        <v>1</v>
      </c>
      <c r="AA58" s="78" t="s">
        <v>519</v>
      </c>
      <c r="AB58" s="78" t="s">
        <v>519</v>
      </c>
      <c r="AC58" s="78" t="s">
        <v>519</v>
      </c>
      <c r="AD58" s="78" t="s">
        <v>519</v>
      </c>
      <c r="AE58" s="78" t="s">
        <v>519</v>
      </c>
      <c r="AF58" s="78">
        <v>1</v>
      </c>
      <c r="AG58" s="78" t="s">
        <v>519</v>
      </c>
      <c r="AH58" s="78" t="s">
        <v>519</v>
      </c>
      <c r="AI58" s="78" t="s">
        <v>519</v>
      </c>
      <c r="AJ58" s="78" t="s">
        <v>519</v>
      </c>
      <c r="AK58" s="78" t="s">
        <v>519</v>
      </c>
      <c r="AL58" s="78" t="s">
        <v>519</v>
      </c>
      <c r="AM58" s="78">
        <v>1</v>
      </c>
      <c r="AN58" s="78">
        <v>1</v>
      </c>
      <c r="AO58" s="78">
        <v>1</v>
      </c>
      <c r="AP58" s="78">
        <v>1</v>
      </c>
      <c r="AQ58" s="78" t="s">
        <v>519</v>
      </c>
      <c r="AR58" s="78" t="s">
        <v>519</v>
      </c>
      <c r="AS58" s="78" t="s">
        <v>519</v>
      </c>
      <c r="AT58" s="78">
        <v>1</v>
      </c>
    </row>
    <row r="59" spans="1:46" ht="35.1" customHeight="1" x14ac:dyDescent="0.2">
      <c r="A59" s="78">
        <v>57</v>
      </c>
      <c r="B59" s="79" t="s">
        <v>536</v>
      </c>
      <c r="C59" s="78" t="s">
        <v>260</v>
      </c>
      <c r="D59" s="78" t="s">
        <v>257</v>
      </c>
      <c r="E59" s="78">
        <v>1</v>
      </c>
      <c r="F59" s="78">
        <v>1</v>
      </c>
      <c r="G59" s="78">
        <v>0.75</v>
      </c>
      <c r="H59" s="78" t="s">
        <v>519</v>
      </c>
      <c r="I59" s="78">
        <v>1</v>
      </c>
      <c r="J59" s="78" t="s">
        <v>519</v>
      </c>
      <c r="K59" s="78">
        <v>1</v>
      </c>
      <c r="L59" s="78">
        <v>0.75</v>
      </c>
      <c r="M59" s="78" t="s">
        <v>519</v>
      </c>
      <c r="N59" s="78">
        <v>1</v>
      </c>
      <c r="O59" s="78">
        <v>0.5</v>
      </c>
      <c r="P59" s="78" t="s">
        <v>519</v>
      </c>
      <c r="Q59" s="78" t="s">
        <v>519</v>
      </c>
      <c r="R59" s="78">
        <v>1</v>
      </c>
      <c r="S59" s="78">
        <v>1</v>
      </c>
      <c r="T59" s="78" t="s">
        <v>519</v>
      </c>
      <c r="U59" s="78" t="s">
        <v>519</v>
      </c>
      <c r="V59" s="78" t="s">
        <v>519</v>
      </c>
      <c r="W59" s="78" t="s">
        <v>519</v>
      </c>
      <c r="X59" s="78" t="s">
        <v>519</v>
      </c>
      <c r="Y59" s="78" t="s">
        <v>519</v>
      </c>
      <c r="Z59" s="78" t="s">
        <v>519</v>
      </c>
      <c r="AA59" s="78" t="s">
        <v>519</v>
      </c>
      <c r="AB59" s="78">
        <v>1</v>
      </c>
      <c r="AC59" s="78">
        <v>1</v>
      </c>
      <c r="AD59" s="78" t="s">
        <v>519</v>
      </c>
      <c r="AE59" s="78" t="s">
        <v>519</v>
      </c>
      <c r="AF59" s="78">
        <v>1</v>
      </c>
      <c r="AG59" s="78" t="s">
        <v>519</v>
      </c>
      <c r="AH59" s="78" t="s">
        <v>519</v>
      </c>
      <c r="AI59" s="78" t="s">
        <v>519</v>
      </c>
      <c r="AJ59" s="78" t="s">
        <v>519</v>
      </c>
      <c r="AK59" s="78" t="s">
        <v>519</v>
      </c>
      <c r="AL59" s="78" t="s">
        <v>519</v>
      </c>
      <c r="AM59" s="78">
        <v>1</v>
      </c>
      <c r="AN59" s="78">
        <v>1</v>
      </c>
      <c r="AO59" s="78" t="s">
        <v>519</v>
      </c>
      <c r="AP59" s="78">
        <v>1</v>
      </c>
      <c r="AQ59" s="78" t="s">
        <v>519</v>
      </c>
      <c r="AR59" s="78">
        <v>1</v>
      </c>
      <c r="AS59" s="78" t="s">
        <v>519</v>
      </c>
      <c r="AT59" s="78" t="s">
        <v>519</v>
      </c>
    </row>
    <row r="60" spans="1:46" ht="35.1" customHeight="1" x14ac:dyDescent="0.2">
      <c r="A60" s="78">
        <v>58</v>
      </c>
      <c r="B60" s="79" t="s">
        <v>282</v>
      </c>
      <c r="C60" s="78" t="s">
        <v>260</v>
      </c>
      <c r="D60" s="78" t="s">
        <v>229</v>
      </c>
      <c r="E60" s="78">
        <v>1</v>
      </c>
      <c r="F60" s="78">
        <v>1</v>
      </c>
      <c r="G60" s="78">
        <v>0.75</v>
      </c>
      <c r="H60" s="78" t="s">
        <v>519</v>
      </c>
      <c r="I60" s="78" t="s">
        <v>519</v>
      </c>
      <c r="J60" s="78" t="s">
        <v>519</v>
      </c>
      <c r="K60" s="78">
        <v>1</v>
      </c>
      <c r="L60" s="78">
        <v>0.75</v>
      </c>
      <c r="M60" s="78">
        <v>1</v>
      </c>
      <c r="N60" s="78">
        <v>1</v>
      </c>
      <c r="O60" s="78">
        <v>0.5</v>
      </c>
      <c r="P60" s="78">
        <v>1</v>
      </c>
      <c r="Q60" s="78">
        <v>1</v>
      </c>
      <c r="R60" s="78" t="s">
        <v>519</v>
      </c>
      <c r="S60" s="78">
        <v>1</v>
      </c>
      <c r="T60" s="78" t="s">
        <v>519</v>
      </c>
      <c r="U60" s="78" t="s">
        <v>519</v>
      </c>
      <c r="V60" s="78" t="s">
        <v>519</v>
      </c>
      <c r="W60" s="78" t="s">
        <v>519</v>
      </c>
      <c r="X60" s="78">
        <v>1</v>
      </c>
      <c r="Y60" s="78" t="s">
        <v>519</v>
      </c>
      <c r="Z60" s="78" t="s">
        <v>519</v>
      </c>
      <c r="AA60" s="78" t="s">
        <v>519</v>
      </c>
      <c r="AB60" s="78" t="s">
        <v>519</v>
      </c>
      <c r="AC60" s="78">
        <v>1</v>
      </c>
      <c r="AD60" s="78">
        <v>1</v>
      </c>
      <c r="AE60" s="78">
        <v>1</v>
      </c>
      <c r="AF60" s="78">
        <v>1</v>
      </c>
      <c r="AG60" s="78" t="s">
        <v>519</v>
      </c>
      <c r="AH60" s="78" t="s">
        <v>519</v>
      </c>
      <c r="AI60" s="78">
        <v>1</v>
      </c>
      <c r="AJ60" s="78" t="s">
        <v>519</v>
      </c>
      <c r="AK60" s="78" t="s">
        <v>519</v>
      </c>
      <c r="AL60" s="78" t="s">
        <v>519</v>
      </c>
      <c r="AM60" s="78">
        <v>1</v>
      </c>
      <c r="AN60" s="78">
        <v>1</v>
      </c>
      <c r="AO60" s="78" t="s">
        <v>519</v>
      </c>
      <c r="AP60" s="78">
        <v>1</v>
      </c>
      <c r="AQ60" s="78" t="s">
        <v>519</v>
      </c>
      <c r="AR60" s="78">
        <v>0.5</v>
      </c>
      <c r="AS60" s="78" t="s">
        <v>519</v>
      </c>
      <c r="AT60" s="78">
        <v>1</v>
      </c>
    </row>
    <row r="61" spans="1:46" ht="35.1" customHeight="1" x14ac:dyDescent="0.2">
      <c r="A61" s="78">
        <v>59</v>
      </c>
      <c r="B61" s="79" t="s">
        <v>283</v>
      </c>
      <c r="C61" s="78" t="s">
        <v>260</v>
      </c>
      <c r="D61" s="78" t="s">
        <v>231</v>
      </c>
      <c r="E61" s="78">
        <v>1</v>
      </c>
      <c r="F61" s="78">
        <v>1</v>
      </c>
      <c r="G61" s="78">
        <v>0.75</v>
      </c>
      <c r="H61" s="78" t="s">
        <v>519</v>
      </c>
      <c r="I61" s="78" t="s">
        <v>519</v>
      </c>
      <c r="J61" s="78" t="s">
        <v>519</v>
      </c>
      <c r="K61" s="78">
        <v>1</v>
      </c>
      <c r="L61" s="78">
        <v>1</v>
      </c>
      <c r="M61" s="78">
        <v>1</v>
      </c>
      <c r="N61" s="78">
        <v>1</v>
      </c>
      <c r="O61" s="78">
        <v>1</v>
      </c>
      <c r="P61" s="78" t="s">
        <v>519</v>
      </c>
      <c r="Q61" s="78" t="s">
        <v>519</v>
      </c>
      <c r="R61" s="78" t="s">
        <v>519</v>
      </c>
      <c r="S61" s="78">
        <v>1</v>
      </c>
      <c r="T61" s="78">
        <v>1</v>
      </c>
      <c r="U61" s="78" t="s">
        <v>519</v>
      </c>
      <c r="V61" s="78" t="s">
        <v>519</v>
      </c>
      <c r="W61" s="78" t="s">
        <v>519</v>
      </c>
      <c r="X61" s="78" t="s">
        <v>519</v>
      </c>
      <c r="Y61" s="78" t="s">
        <v>519</v>
      </c>
      <c r="Z61" s="78">
        <v>1</v>
      </c>
      <c r="AA61" s="78">
        <v>1</v>
      </c>
      <c r="AB61" s="78">
        <v>1</v>
      </c>
      <c r="AC61" s="78">
        <v>1</v>
      </c>
      <c r="AD61" s="78" t="s">
        <v>519</v>
      </c>
      <c r="AE61" s="78" t="s">
        <v>519</v>
      </c>
      <c r="AF61" s="78">
        <v>1</v>
      </c>
      <c r="AG61" s="78">
        <v>1</v>
      </c>
      <c r="AH61" s="78">
        <v>1</v>
      </c>
      <c r="AI61" s="78" t="s">
        <v>519</v>
      </c>
      <c r="AJ61" s="78">
        <v>1</v>
      </c>
      <c r="AK61" s="78" t="s">
        <v>519</v>
      </c>
      <c r="AL61" s="78" t="s">
        <v>519</v>
      </c>
      <c r="AM61" s="78">
        <v>1</v>
      </c>
      <c r="AN61" s="78">
        <v>1</v>
      </c>
      <c r="AO61" s="78">
        <v>1</v>
      </c>
      <c r="AP61" s="78">
        <v>1</v>
      </c>
      <c r="AQ61" s="78" t="s">
        <v>519</v>
      </c>
      <c r="AR61" s="78" t="s">
        <v>519</v>
      </c>
      <c r="AS61" s="78" t="s">
        <v>519</v>
      </c>
      <c r="AT61" s="78">
        <v>1</v>
      </c>
    </row>
    <row r="62" spans="1:46" ht="35.1" customHeight="1" x14ac:dyDescent="0.2">
      <c r="A62" s="78">
        <v>60</v>
      </c>
      <c r="B62" s="79" t="s">
        <v>284</v>
      </c>
      <c r="C62" s="78" t="s">
        <v>260</v>
      </c>
      <c r="D62" s="78" t="s">
        <v>233</v>
      </c>
      <c r="E62" s="78">
        <v>1</v>
      </c>
      <c r="F62" s="78">
        <v>1</v>
      </c>
      <c r="G62" s="78" t="s">
        <v>519</v>
      </c>
      <c r="H62" s="78" t="s">
        <v>519</v>
      </c>
      <c r="I62" s="78" t="s">
        <v>519</v>
      </c>
      <c r="J62" s="78" t="s">
        <v>519</v>
      </c>
      <c r="K62" s="78">
        <v>1</v>
      </c>
      <c r="L62" s="78">
        <v>0.75</v>
      </c>
      <c r="M62" s="78" t="s">
        <v>519</v>
      </c>
      <c r="N62" s="78">
        <v>0.5</v>
      </c>
      <c r="O62" s="78" t="s">
        <v>519</v>
      </c>
      <c r="P62" s="78" t="s">
        <v>519</v>
      </c>
      <c r="Q62" s="78" t="s">
        <v>519</v>
      </c>
      <c r="R62" s="78" t="s">
        <v>519</v>
      </c>
      <c r="S62" s="78">
        <v>1</v>
      </c>
      <c r="T62" s="78" t="s">
        <v>519</v>
      </c>
      <c r="U62" s="78" t="s">
        <v>519</v>
      </c>
      <c r="V62" s="78" t="s">
        <v>519</v>
      </c>
      <c r="W62" s="78" t="s">
        <v>519</v>
      </c>
      <c r="X62" s="78" t="s">
        <v>519</v>
      </c>
      <c r="Y62" s="78" t="s">
        <v>519</v>
      </c>
      <c r="Z62" s="78" t="s">
        <v>519</v>
      </c>
      <c r="AA62" s="78" t="s">
        <v>519</v>
      </c>
      <c r="AB62" s="78" t="s">
        <v>519</v>
      </c>
      <c r="AC62" s="78" t="s">
        <v>519</v>
      </c>
      <c r="AD62" s="78" t="s">
        <v>519</v>
      </c>
      <c r="AE62" s="78" t="s">
        <v>519</v>
      </c>
      <c r="AF62" s="78" t="s">
        <v>519</v>
      </c>
      <c r="AG62" s="78" t="s">
        <v>519</v>
      </c>
      <c r="AH62" s="78" t="s">
        <v>519</v>
      </c>
      <c r="AI62" s="78" t="s">
        <v>519</v>
      </c>
      <c r="AJ62" s="78" t="s">
        <v>519</v>
      </c>
      <c r="AK62" s="78" t="s">
        <v>519</v>
      </c>
      <c r="AL62" s="78" t="s">
        <v>519</v>
      </c>
      <c r="AM62" s="78">
        <v>1</v>
      </c>
      <c r="AN62" s="78" t="s">
        <v>519</v>
      </c>
      <c r="AO62" s="78" t="s">
        <v>519</v>
      </c>
      <c r="AP62" s="78" t="s">
        <v>519</v>
      </c>
      <c r="AQ62" s="78" t="s">
        <v>519</v>
      </c>
      <c r="AR62" s="78">
        <v>0.5</v>
      </c>
      <c r="AS62" s="78" t="s">
        <v>519</v>
      </c>
      <c r="AT62" s="78">
        <v>1</v>
      </c>
    </row>
    <row r="63" spans="1:46" ht="35.1" customHeight="1" x14ac:dyDescent="0.2">
      <c r="A63" s="78">
        <v>61</v>
      </c>
      <c r="B63" s="79" t="s">
        <v>285</v>
      </c>
      <c r="C63" s="78" t="s">
        <v>260</v>
      </c>
      <c r="D63" s="78" t="s">
        <v>234</v>
      </c>
      <c r="E63" s="78">
        <v>1</v>
      </c>
      <c r="F63" s="78">
        <v>1</v>
      </c>
      <c r="G63" s="78">
        <v>0.75</v>
      </c>
      <c r="H63" s="78">
        <v>0.75</v>
      </c>
      <c r="I63" s="78" t="s">
        <v>519</v>
      </c>
      <c r="J63" s="78" t="s">
        <v>519</v>
      </c>
      <c r="K63" s="78" t="s">
        <v>519</v>
      </c>
      <c r="L63" s="78">
        <v>0.75</v>
      </c>
      <c r="M63" s="78">
        <v>1</v>
      </c>
      <c r="N63" s="78" t="s">
        <v>519</v>
      </c>
      <c r="O63" s="78">
        <v>0.5</v>
      </c>
      <c r="P63" s="78" t="s">
        <v>519</v>
      </c>
      <c r="Q63" s="78" t="s">
        <v>519</v>
      </c>
      <c r="R63" s="78" t="s">
        <v>519</v>
      </c>
      <c r="S63" s="78">
        <v>1</v>
      </c>
      <c r="T63" s="78" t="s">
        <v>519</v>
      </c>
      <c r="U63" s="78" t="s">
        <v>519</v>
      </c>
      <c r="V63" s="78" t="s">
        <v>519</v>
      </c>
      <c r="W63" s="78" t="s">
        <v>519</v>
      </c>
      <c r="X63" s="78">
        <v>1</v>
      </c>
      <c r="Y63" s="78" t="s">
        <v>519</v>
      </c>
      <c r="Z63" s="78">
        <v>1</v>
      </c>
      <c r="AA63" s="78">
        <v>1</v>
      </c>
      <c r="AB63" s="78">
        <v>1</v>
      </c>
      <c r="AC63" s="78" t="s">
        <v>519</v>
      </c>
      <c r="AD63" s="78">
        <v>1</v>
      </c>
      <c r="AE63" s="78">
        <v>1</v>
      </c>
      <c r="AF63" s="78">
        <v>1</v>
      </c>
      <c r="AG63" s="78">
        <v>1</v>
      </c>
      <c r="AH63" s="78" t="s">
        <v>519</v>
      </c>
      <c r="AI63" s="78" t="s">
        <v>519</v>
      </c>
      <c r="AJ63" s="78" t="s">
        <v>519</v>
      </c>
      <c r="AK63" s="78" t="s">
        <v>519</v>
      </c>
      <c r="AL63" s="78" t="s">
        <v>519</v>
      </c>
      <c r="AM63" s="78">
        <v>1</v>
      </c>
      <c r="AN63" s="78">
        <v>1</v>
      </c>
      <c r="AO63" s="78">
        <v>1</v>
      </c>
      <c r="AP63" s="78">
        <v>1</v>
      </c>
      <c r="AQ63" s="78">
        <v>1</v>
      </c>
      <c r="AR63" s="78">
        <v>1</v>
      </c>
      <c r="AS63" s="78" t="s">
        <v>519</v>
      </c>
      <c r="AT63" s="78">
        <v>1</v>
      </c>
    </row>
    <row r="64" spans="1:46" ht="35.1" customHeight="1" x14ac:dyDescent="0.2">
      <c r="A64" s="78">
        <v>62</v>
      </c>
      <c r="B64" s="79" t="s">
        <v>537</v>
      </c>
      <c r="C64" s="78" t="s">
        <v>260</v>
      </c>
      <c r="D64" s="78" t="s">
        <v>236</v>
      </c>
      <c r="E64" s="78">
        <v>1</v>
      </c>
      <c r="F64" s="78">
        <v>1</v>
      </c>
      <c r="G64" s="78">
        <v>0.75</v>
      </c>
      <c r="H64" s="78" t="s">
        <v>519</v>
      </c>
      <c r="I64" s="78" t="s">
        <v>519</v>
      </c>
      <c r="J64" s="78" t="s">
        <v>519</v>
      </c>
      <c r="K64" s="78">
        <v>1</v>
      </c>
      <c r="L64" s="78">
        <v>0.75</v>
      </c>
      <c r="M64" s="78">
        <v>1</v>
      </c>
      <c r="N64" s="78">
        <v>1</v>
      </c>
      <c r="O64" s="78">
        <v>0.5</v>
      </c>
      <c r="P64" s="78" t="s">
        <v>519</v>
      </c>
      <c r="Q64" s="78" t="s">
        <v>519</v>
      </c>
      <c r="R64" s="78" t="s">
        <v>519</v>
      </c>
      <c r="S64" s="78" t="s">
        <v>519</v>
      </c>
      <c r="T64" s="78" t="s">
        <v>519</v>
      </c>
      <c r="U64" s="78" t="s">
        <v>519</v>
      </c>
      <c r="V64" s="78" t="s">
        <v>519</v>
      </c>
      <c r="W64" s="78" t="s">
        <v>519</v>
      </c>
      <c r="X64" s="78" t="s">
        <v>519</v>
      </c>
      <c r="Y64" s="78" t="s">
        <v>519</v>
      </c>
      <c r="Z64" s="78">
        <v>1</v>
      </c>
      <c r="AA64" s="78">
        <v>1</v>
      </c>
      <c r="AB64" s="78">
        <v>1</v>
      </c>
      <c r="AC64" s="78">
        <v>1</v>
      </c>
      <c r="AD64" s="78" t="s">
        <v>519</v>
      </c>
      <c r="AE64" s="78" t="s">
        <v>519</v>
      </c>
      <c r="AF64" s="78">
        <v>1</v>
      </c>
      <c r="AG64" s="78">
        <v>1</v>
      </c>
      <c r="AH64" s="78" t="s">
        <v>519</v>
      </c>
      <c r="AI64" s="78">
        <v>1</v>
      </c>
      <c r="AJ64" s="78">
        <v>1</v>
      </c>
      <c r="AK64" s="78" t="s">
        <v>519</v>
      </c>
      <c r="AL64" s="78" t="s">
        <v>519</v>
      </c>
      <c r="AM64" s="78">
        <v>1</v>
      </c>
      <c r="AN64" s="78">
        <v>1</v>
      </c>
      <c r="AO64" s="78" t="s">
        <v>519</v>
      </c>
      <c r="AP64" s="78" t="s">
        <v>519</v>
      </c>
      <c r="AQ64" s="78" t="s">
        <v>519</v>
      </c>
      <c r="AR64" s="78" t="s">
        <v>519</v>
      </c>
      <c r="AS64" s="78" t="s">
        <v>519</v>
      </c>
      <c r="AT64" s="78">
        <v>1</v>
      </c>
    </row>
    <row r="65" spans="1:46" ht="35.1" customHeight="1" x14ac:dyDescent="0.2">
      <c r="A65" s="78">
        <v>63</v>
      </c>
      <c r="B65" s="79" t="s">
        <v>287</v>
      </c>
      <c r="C65" s="78" t="s">
        <v>260</v>
      </c>
      <c r="D65" s="78" t="s">
        <v>238</v>
      </c>
      <c r="E65" s="78">
        <v>1</v>
      </c>
      <c r="F65" s="78">
        <v>1</v>
      </c>
      <c r="G65" s="78" t="s">
        <v>519</v>
      </c>
      <c r="H65" s="78">
        <v>1</v>
      </c>
      <c r="I65" s="78" t="s">
        <v>519</v>
      </c>
      <c r="J65" s="78" t="s">
        <v>519</v>
      </c>
      <c r="K65" s="78" t="s">
        <v>519</v>
      </c>
      <c r="L65" s="78">
        <v>1</v>
      </c>
      <c r="M65" s="78">
        <v>1</v>
      </c>
      <c r="N65" s="78">
        <v>1</v>
      </c>
      <c r="O65" s="78">
        <v>1</v>
      </c>
      <c r="P65" s="78">
        <v>1</v>
      </c>
      <c r="Q65" s="78" t="s">
        <v>519</v>
      </c>
      <c r="R65" s="78" t="s">
        <v>519</v>
      </c>
      <c r="S65" s="78" t="s">
        <v>519</v>
      </c>
      <c r="T65" s="78">
        <v>1</v>
      </c>
      <c r="U65" s="78" t="s">
        <v>519</v>
      </c>
      <c r="V65" s="78" t="s">
        <v>519</v>
      </c>
      <c r="W65" s="78" t="s">
        <v>519</v>
      </c>
      <c r="X65" s="78" t="s">
        <v>519</v>
      </c>
      <c r="Y65" s="78" t="s">
        <v>519</v>
      </c>
      <c r="Z65" s="78">
        <v>1</v>
      </c>
      <c r="AA65" s="78">
        <v>1</v>
      </c>
      <c r="AB65" s="78">
        <v>1</v>
      </c>
      <c r="AC65" s="78" t="s">
        <v>519</v>
      </c>
      <c r="AD65" s="78" t="s">
        <v>519</v>
      </c>
      <c r="AE65" s="78" t="s">
        <v>519</v>
      </c>
      <c r="AF65" s="78">
        <v>1</v>
      </c>
      <c r="AG65" s="78" t="s">
        <v>519</v>
      </c>
      <c r="AH65" s="78" t="s">
        <v>519</v>
      </c>
      <c r="AI65" s="78">
        <v>1</v>
      </c>
      <c r="AJ65" s="78" t="s">
        <v>519</v>
      </c>
      <c r="AK65" s="78" t="s">
        <v>519</v>
      </c>
      <c r="AL65" s="78" t="s">
        <v>519</v>
      </c>
      <c r="AM65" s="78">
        <v>1</v>
      </c>
      <c r="AN65" s="78">
        <v>1</v>
      </c>
      <c r="AO65" s="78" t="s">
        <v>519</v>
      </c>
      <c r="AP65" s="78">
        <v>1</v>
      </c>
      <c r="AQ65" s="78" t="s">
        <v>519</v>
      </c>
      <c r="AR65" s="78">
        <v>1</v>
      </c>
      <c r="AS65" s="78" t="s">
        <v>519</v>
      </c>
      <c r="AT65" s="78" t="s">
        <v>519</v>
      </c>
    </row>
    <row r="66" spans="1:46" ht="35.1" customHeight="1" x14ac:dyDescent="0.2">
      <c r="A66" s="78">
        <v>64</v>
      </c>
      <c r="B66" s="79" t="s">
        <v>288</v>
      </c>
      <c r="C66" s="78" t="s">
        <v>260</v>
      </c>
      <c r="D66" s="78" t="s">
        <v>240</v>
      </c>
      <c r="E66" s="78">
        <v>1</v>
      </c>
      <c r="F66" s="78">
        <v>1</v>
      </c>
      <c r="G66" s="78" t="s">
        <v>519</v>
      </c>
      <c r="H66" s="78" t="s">
        <v>519</v>
      </c>
      <c r="I66" s="78" t="s">
        <v>519</v>
      </c>
      <c r="J66" s="78" t="s">
        <v>519</v>
      </c>
      <c r="K66" s="78" t="s">
        <v>519</v>
      </c>
      <c r="L66" s="78" t="s">
        <v>519</v>
      </c>
      <c r="M66" s="78" t="s">
        <v>519</v>
      </c>
      <c r="N66" s="78" t="s">
        <v>519</v>
      </c>
      <c r="O66" s="78">
        <v>0.5</v>
      </c>
      <c r="P66" s="78" t="s">
        <v>519</v>
      </c>
      <c r="Q66" s="78" t="s">
        <v>519</v>
      </c>
      <c r="R66" s="78" t="s">
        <v>519</v>
      </c>
      <c r="S66" s="78">
        <v>1</v>
      </c>
      <c r="T66" s="78" t="s">
        <v>519</v>
      </c>
      <c r="U66" s="78" t="s">
        <v>519</v>
      </c>
      <c r="V66" s="78" t="s">
        <v>519</v>
      </c>
      <c r="W66" s="78" t="s">
        <v>519</v>
      </c>
      <c r="X66" s="78" t="s">
        <v>519</v>
      </c>
      <c r="Y66" s="78" t="s">
        <v>519</v>
      </c>
      <c r="Z66" s="78" t="s">
        <v>519</v>
      </c>
      <c r="AA66" s="78" t="s">
        <v>519</v>
      </c>
      <c r="AB66" s="78" t="s">
        <v>519</v>
      </c>
      <c r="AC66" s="78" t="s">
        <v>519</v>
      </c>
      <c r="AD66" s="78" t="s">
        <v>519</v>
      </c>
      <c r="AE66" s="78" t="s">
        <v>519</v>
      </c>
      <c r="AF66" s="78" t="s">
        <v>519</v>
      </c>
      <c r="AG66" s="78" t="s">
        <v>519</v>
      </c>
      <c r="AH66" s="78" t="s">
        <v>519</v>
      </c>
      <c r="AI66" s="78">
        <v>1</v>
      </c>
      <c r="AJ66" s="78">
        <v>1</v>
      </c>
      <c r="AK66" s="78" t="s">
        <v>519</v>
      </c>
      <c r="AL66" s="78" t="s">
        <v>519</v>
      </c>
      <c r="AM66" s="78">
        <v>1</v>
      </c>
      <c r="AN66" s="78" t="s">
        <v>519</v>
      </c>
      <c r="AO66" s="78" t="s">
        <v>519</v>
      </c>
      <c r="AP66" s="78" t="s">
        <v>519</v>
      </c>
      <c r="AQ66" s="78" t="s">
        <v>519</v>
      </c>
      <c r="AR66" s="78" t="s">
        <v>519</v>
      </c>
      <c r="AS66" s="78" t="s">
        <v>519</v>
      </c>
      <c r="AT66" s="78" t="s">
        <v>519</v>
      </c>
    </row>
    <row r="67" spans="1:46" ht="35.1" customHeight="1" x14ac:dyDescent="0.2">
      <c r="A67" s="78">
        <v>65</v>
      </c>
      <c r="B67" s="82" t="s">
        <v>289</v>
      </c>
      <c r="C67" s="78" t="s">
        <v>260</v>
      </c>
      <c r="D67" s="78" t="s">
        <v>241</v>
      </c>
      <c r="E67" s="78">
        <v>1</v>
      </c>
      <c r="F67" s="78">
        <v>1</v>
      </c>
      <c r="G67" s="78">
        <v>0.75</v>
      </c>
      <c r="H67" s="78" t="s">
        <v>519</v>
      </c>
      <c r="I67" s="78">
        <v>1</v>
      </c>
      <c r="J67" s="78">
        <v>1</v>
      </c>
      <c r="K67" s="78" t="s">
        <v>519</v>
      </c>
      <c r="L67" s="78">
        <v>1</v>
      </c>
      <c r="M67" s="78">
        <v>1</v>
      </c>
      <c r="N67" s="78" t="s">
        <v>519</v>
      </c>
      <c r="O67" s="78">
        <v>1</v>
      </c>
      <c r="P67" s="78" t="s">
        <v>519</v>
      </c>
      <c r="Q67" s="78" t="s">
        <v>519</v>
      </c>
      <c r="R67" s="78" t="s">
        <v>519</v>
      </c>
      <c r="S67" s="78" t="s">
        <v>519</v>
      </c>
      <c r="T67" s="78" t="s">
        <v>519</v>
      </c>
      <c r="U67" s="78" t="s">
        <v>519</v>
      </c>
      <c r="V67" s="78" t="s">
        <v>519</v>
      </c>
      <c r="W67" s="78" t="s">
        <v>519</v>
      </c>
      <c r="X67" s="78" t="s">
        <v>519</v>
      </c>
      <c r="Y67" s="78" t="s">
        <v>519</v>
      </c>
      <c r="Z67" s="78">
        <v>1</v>
      </c>
      <c r="AA67" s="78">
        <v>1</v>
      </c>
      <c r="AB67" s="78">
        <v>1</v>
      </c>
      <c r="AC67" s="78">
        <v>1</v>
      </c>
      <c r="AD67" s="78" t="s">
        <v>519</v>
      </c>
      <c r="AE67" s="78" t="s">
        <v>519</v>
      </c>
      <c r="AF67" s="78">
        <v>1</v>
      </c>
      <c r="AG67" s="78">
        <v>1</v>
      </c>
      <c r="AH67" s="78">
        <v>1</v>
      </c>
      <c r="AI67" s="78" t="s">
        <v>519</v>
      </c>
      <c r="AJ67" s="78">
        <v>1</v>
      </c>
      <c r="AK67" s="78" t="s">
        <v>519</v>
      </c>
      <c r="AL67" s="78" t="s">
        <v>519</v>
      </c>
      <c r="AM67" s="78">
        <v>1</v>
      </c>
      <c r="AN67" s="78">
        <v>1</v>
      </c>
      <c r="AO67" s="78">
        <v>1</v>
      </c>
      <c r="AP67" s="78">
        <v>1</v>
      </c>
      <c r="AQ67" s="78" t="s">
        <v>519</v>
      </c>
      <c r="AR67" s="78">
        <v>0.5</v>
      </c>
      <c r="AS67" s="78" t="s">
        <v>519</v>
      </c>
      <c r="AT67" s="78">
        <v>1</v>
      </c>
    </row>
    <row r="68" spans="1:46" ht="35.1" customHeight="1" x14ac:dyDescent="0.2">
      <c r="A68" s="78">
        <v>66</v>
      </c>
      <c r="B68" s="79" t="s">
        <v>290</v>
      </c>
      <c r="C68" s="78" t="s">
        <v>260</v>
      </c>
      <c r="D68" s="78" t="s">
        <v>243</v>
      </c>
      <c r="E68" s="78">
        <v>1</v>
      </c>
      <c r="F68" s="78">
        <v>1</v>
      </c>
      <c r="G68" s="78">
        <v>0.75</v>
      </c>
      <c r="H68" s="78" t="s">
        <v>519</v>
      </c>
      <c r="I68" s="78" t="s">
        <v>519</v>
      </c>
      <c r="J68" s="78" t="s">
        <v>519</v>
      </c>
      <c r="K68" s="78" t="s">
        <v>519</v>
      </c>
      <c r="L68" s="78" t="s">
        <v>519</v>
      </c>
      <c r="M68" s="78">
        <v>1</v>
      </c>
      <c r="N68" s="78">
        <v>0.5</v>
      </c>
      <c r="O68" s="78" t="s">
        <v>519</v>
      </c>
      <c r="P68" s="78">
        <v>1</v>
      </c>
      <c r="Q68" s="78" t="s">
        <v>519</v>
      </c>
      <c r="R68" s="78" t="s">
        <v>519</v>
      </c>
      <c r="S68" s="78">
        <v>1</v>
      </c>
      <c r="T68" s="78" t="s">
        <v>519</v>
      </c>
      <c r="U68" s="78" t="s">
        <v>519</v>
      </c>
      <c r="V68" s="78" t="s">
        <v>519</v>
      </c>
      <c r="W68" s="78" t="s">
        <v>519</v>
      </c>
      <c r="X68" s="78" t="s">
        <v>519</v>
      </c>
      <c r="Y68" s="78" t="s">
        <v>519</v>
      </c>
      <c r="Z68" s="78">
        <v>1</v>
      </c>
      <c r="AA68" s="78" t="s">
        <v>519</v>
      </c>
      <c r="AB68" s="78">
        <v>1</v>
      </c>
      <c r="AC68" s="78">
        <v>1</v>
      </c>
      <c r="AD68" s="78" t="s">
        <v>519</v>
      </c>
      <c r="AE68" s="78" t="s">
        <v>519</v>
      </c>
      <c r="AF68" s="78">
        <v>1</v>
      </c>
      <c r="AG68" s="78" t="s">
        <v>519</v>
      </c>
      <c r="AH68" s="78" t="s">
        <v>519</v>
      </c>
      <c r="AI68" s="78" t="s">
        <v>519</v>
      </c>
      <c r="AJ68" s="78" t="s">
        <v>519</v>
      </c>
      <c r="AK68" s="78" t="s">
        <v>519</v>
      </c>
      <c r="AL68" s="78" t="s">
        <v>519</v>
      </c>
      <c r="AM68" s="78" t="s">
        <v>519</v>
      </c>
      <c r="AN68" s="78" t="s">
        <v>519</v>
      </c>
      <c r="AO68" s="78">
        <v>1</v>
      </c>
      <c r="AP68" s="78">
        <v>1</v>
      </c>
      <c r="AQ68" s="78" t="s">
        <v>519</v>
      </c>
      <c r="AR68" s="78" t="s">
        <v>519</v>
      </c>
      <c r="AS68" s="78" t="s">
        <v>519</v>
      </c>
      <c r="AT68" s="78">
        <v>1</v>
      </c>
    </row>
    <row r="69" spans="1:46" ht="35.1" customHeight="1" x14ac:dyDescent="0.2">
      <c r="A69" s="78">
        <v>67</v>
      </c>
      <c r="B69" s="79" t="s">
        <v>291</v>
      </c>
      <c r="C69" s="78" t="s">
        <v>260</v>
      </c>
      <c r="D69" s="78" t="s">
        <v>245</v>
      </c>
      <c r="E69" s="78">
        <v>1</v>
      </c>
      <c r="F69" s="78">
        <v>1</v>
      </c>
      <c r="G69" s="78">
        <v>0.75</v>
      </c>
      <c r="H69" s="78">
        <v>0.75</v>
      </c>
      <c r="I69" s="78" t="s">
        <v>519</v>
      </c>
      <c r="J69" s="78" t="s">
        <v>519</v>
      </c>
      <c r="K69" s="78">
        <v>1</v>
      </c>
      <c r="L69" s="78">
        <v>0.75</v>
      </c>
      <c r="M69" s="78">
        <v>1</v>
      </c>
      <c r="N69" s="78">
        <v>1</v>
      </c>
      <c r="O69" s="78">
        <v>1</v>
      </c>
      <c r="P69" s="78">
        <v>1</v>
      </c>
      <c r="Q69" s="78">
        <v>1</v>
      </c>
      <c r="R69" s="78">
        <v>1</v>
      </c>
      <c r="S69" s="78">
        <v>1</v>
      </c>
      <c r="T69" s="78" t="s">
        <v>519</v>
      </c>
      <c r="U69" s="78" t="s">
        <v>519</v>
      </c>
      <c r="V69" s="78" t="s">
        <v>519</v>
      </c>
      <c r="W69" s="78" t="s">
        <v>519</v>
      </c>
      <c r="X69" s="78">
        <v>1</v>
      </c>
      <c r="Y69" s="78" t="s">
        <v>519</v>
      </c>
      <c r="Z69" s="78">
        <v>1</v>
      </c>
      <c r="AA69" s="78">
        <v>1</v>
      </c>
      <c r="AB69" s="78">
        <v>1</v>
      </c>
      <c r="AC69" s="78">
        <v>1</v>
      </c>
      <c r="AD69" s="78">
        <v>1</v>
      </c>
      <c r="AE69" s="78">
        <v>1</v>
      </c>
      <c r="AF69" s="78">
        <v>1</v>
      </c>
      <c r="AG69" s="78" t="s">
        <v>519</v>
      </c>
      <c r="AH69" s="78">
        <v>1</v>
      </c>
      <c r="AI69" s="78" t="s">
        <v>519</v>
      </c>
      <c r="AJ69" s="78">
        <v>1</v>
      </c>
      <c r="AK69" s="78" t="s">
        <v>519</v>
      </c>
      <c r="AL69" s="78" t="s">
        <v>519</v>
      </c>
      <c r="AM69" s="78">
        <v>1</v>
      </c>
      <c r="AN69" s="78">
        <v>1</v>
      </c>
      <c r="AO69" s="78">
        <v>1</v>
      </c>
      <c r="AP69" s="78">
        <v>1</v>
      </c>
      <c r="AQ69" s="78">
        <v>1</v>
      </c>
      <c r="AR69" s="78">
        <v>1</v>
      </c>
      <c r="AS69" s="78" t="s">
        <v>519</v>
      </c>
      <c r="AT69" s="78">
        <v>1</v>
      </c>
    </row>
    <row r="70" spans="1:46" ht="35.1" customHeight="1" x14ac:dyDescent="0.2">
      <c r="A70" s="78">
        <v>68</v>
      </c>
      <c r="B70" s="79" t="s">
        <v>538</v>
      </c>
      <c r="C70" s="78" t="s">
        <v>260</v>
      </c>
      <c r="D70" s="78" t="s">
        <v>247</v>
      </c>
      <c r="E70" s="78">
        <v>1</v>
      </c>
      <c r="F70" s="78">
        <v>1</v>
      </c>
      <c r="G70" s="78">
        <v>0.75</v>
      </c>
      <c r="H70" s="78" t="s">
        <v>519</v>
      </c>
      <c r="I70" s="78" t="s">
        <v>519</v>
      </c>
      <c r="J70" s="78" t="s">
        <v>519</v>
      </c>
      <c r="K70" s="78">
        <v>1</v>
      </c>
      <c r="L70" s="78">
        <v>1</v>
      </c>
      <c r="M70" s="78">
        <v>1</v>
      </c>
      <c r="N70" s="78">
        <v>1</v>
      </c>
      <c r="O70" s="78">
        <v>1</v>
      </c>
      <c r="P70" s="78" t="s">
        <v>519</v>
      </c>
      <c r="Q70" s="78">
        <v>1</v>
      </c>
      <c r="R70" s="78">
        <v>1</v>
      </c>
      <c r="S70" s="78">
        <v>1</v>
      </c>
      <c r="T70" s="78" t="s">
        <v>519</v>
      </c>
      <c r="U70" s="78" t="s">
        <v>519</v>
      </c>
      <c r="V70" s="78" t="s">
        <v>519</v>
      </c>
      <c r="W70" s="78" t="s">
        <v>519</v>
      </c>
      <c r="X70" s="78" t="s">
        <v>519</v>
      </c>
      <c r="Y70" s="78" t="s">
        <v>519</v>
      </c>
      <c r="Z70" s="78">
        <v>1</v>
      </c>
      <c r="AA70" s="78" t="s">
        <v>519</v>
      </c>
      <c r="AB70" s="78">
        <v>1</v>
      </c>
      <c r="AC70" s="78">
        <v>1</v>
      </c>
      <c r="AD70" s="78">
        <v>1</v>
      </c>
      <c r="AE70" s="78">
        <v>1</v>
      </c>
      <c r="AF70" s="78">
        <v>1</v>
      </c>
      <c r="AG70" s="78" t="s">
        <v>519</v>
      </c>
      <c r="AH70" s="78">
        <v>1</v>
      </c>
      <c r="AI70" s="78">
        <v>1</v>
      </c>
      <c r="AJ70" s="78" t="s">
        <v>519</v>
      </c>
      <c r="AK70" s="78" t="s">
        <v>519</v>
      </c>
      <c r="AL70" s="78" t="s">
        <v>519</v>
      </c>
      <c r="AM70" s="78">
        <v>1</v>
      </c>
      <c r="AN70" s="78">
        <v>1</v>
      </c>
      <c r="AO70" s="78">
        <v>1</v>
      </c>
      <c r="AP70" s="78">
        <v>1</v>
      </c>
      <c r="AQ70" s="78">
        <v>1</v>
      </c>
      <c r="AR70" s="78">
        <v>1</v>
      </c>
      <c r="AS70" s="78" t="s">
        <v>519</v>
      </c>
      <c r="AT70" s="78">
        <v>1</v>
      </c>
    </row>
    <row r="71" spans="1:46" ht="35.1" customHeight="1" x14ac:dyDescent="0.2">
      <c r="A71" s="78">
        <v>69</v>
      </c>
      <c r="B71" s="79" t="s">
        <v>292</v>
      </c>
      <c r="C71" s="78" t="s">
        <v>260</v>
      </c>
      <c r="D71" s="78" t="s">
        <v>249</v>
      </c>
      <c r="E71" s="78">
        <v>1</v>
      </c>
      <c r="F71" s="78">
        <v>1</v>
      </c>
      <c r="G71" s="78">
        <v>0.75</v>
      </c>
      <c r="H71" s="78" t="s">
        <v>519</v>
      </c>
      <c r="I71" s="78">
        <v>1</v>
      </c>
      <c r="J71" s="78" t="s">
        <v>519</v>
      </c>
      <c r="K71" s="78" t="s">
        <v>519</v>
      </c>
      <c r="L71" s="78" t="s">
        <v>519</v>
      </c>
      <c r="M71" s="78">
        <v>1</v>
      </c>
      <c r="N71" s="78">
        <v>0.5</v>
      </c>
      <c r="O71" s="78">
        <v>0.5</v>
      </c>
      <c r="P71" s="78" t="s">
        <v>519</v>
      </c>
      <c r="Q71" s="78">
        <v>1</v>
      </c>
      <c r="R71" s="78" t="s">
        <v>519</v>
      </c>
      <c r="S71" s="78">
        <v>1</v>
      </c>
      <c r="T71" s="78" t="s">
        <v>519</v>
      </c>
      <c r="U71" s="78" t="s">
        <v>519</v>
      </c>
      <c r="V71" s="78" t="s">
        <v>519</v>
      </c>
      <c r="W71" s="78" t="s">
        <v>519</v>
      </c>
      <c r="X71" s="78" t="s">
        <v>519</v>
      </c>
      <c r="Y71" s="78" t="s">
        <v>519</v>
      </c>
      <c r="Z71" s="78">
        <v>1</v>
      </c>
      <c r="AA71" s="78">
        <v>1</v>
      </c>
      <c r="AB71" s="78">
        <v>1</v>
      </c>
      <c r="AC71" s="78" t="s">
        <v>519</v>
      </c>
      <c r="AD71" s="78">
        <v>1</v>
      </c>
      <c r="AE71" s="78">
        <v>1</v>
      </c>
      <c r="AF71" s="78">
        <v>1</v>
      </c>
      <c r="AG71" s="78">
        <v>1</v>
      </c>
      <c r="AH71" s="78">
        <v>1</v>
      </c>
      <c r="AI71" s="78" t="s">
        <v>519</v>
      </c>
      <c r="AJ71" s="78" t="s">
        <v>519</v>
      </c>
      <c r="AK71" s="78" t="s">
        <v>519</v>
      </c>
      <c r="AL71" s="78" t="s">
        <v>519</v>
      </c>
      <c r="AM71" s="78">
        <v>1</v>
      </c>
      <c r="AN71" s="78">
        <v>1</v>
      </c>
      <c r="AO71" s="78">
        <v>1</v>
      </c>
      <c r="AP71" s="78">
        <v>1</v>
      </c>
      <c r="AQ71" s="78">
        <v>1</v>
      </c>
      <c r="AR71" s="78" t="s">
        <v>519</v>
      </c>
      <c r="AS71" s="78" t="s">
        <v>519</v>
      </c>
      <c r="AT71" s="78">
        <v>1</v>
      </c>
    </row>
    <row r="72" spans="1:46" ht="35.1" customHeight="1" x14ac:dyDescent="0.2">
      <c r="A72" s="78">
        <v>70</v>
      </c>
      <c r="B72" s="79" t="s">
        <v>294</v>
      </c>
      <c r="C72" s="78" t="s">
        <v>260</v>
      </c>
      <c r="D72" s="78" t="s">
        <v>251</v>
      </c>
      <c r="E72" s="78">
        <v>1</v>
      </c>
      <c r="F72" s="78">
        <v>1</v>
      </c>
      <c r="G72" s="78" t="s">
        <v>519</v>
      </c>
      <c r="H72" s="78" t="s">
        <v>519</v>
      </c>
      <c r="I72" s="78">
        <v>1</v>
      </c>
      <c r="J72" s="78">
        <v>1</v>
      </c>
      <c r="K72" s="78">
        <v>1</v>
      </c>
      <c r="L72" s="78">
        <v>1</v>
      </c>
      <c r="M72" s="78" t="s">
        <v>519</v>
      </c>
      <c r="N72" s="78">
        <v>1</v>
      </c>
      <c r="O72" s="78">
        <v>0.5</v>
      </c>
      <c r="P72" s="78" t="s">
        <v>519</v>
      </c>
      <c r="Q72" s="78" t="s">
        <v>519</v>
      </c>
      <c r="R72" s="78" t="s">
        <v>519</v>
      </c>
      <c r="S72" s="78" t="s">
        <v>519</v>
      </c>
      <c r="T72" s="78" t="s">
        <v>519</v>
      </c>
      <c r="U72" s="78" t="s">
        <v>519</v>
      </c>
      <c r="V72" s="78" t="s">
        <v>519</v>
      </c>
      <c r="W72" s="78" t="s">
        <v>519</v>
      </c>
      <c r="X72" s="78" t="s">
        <v>519</v>
      </c>
      <c r="Y72" s="78" t="s">
        <v>519</v>
      </c>
      <c r="Z72" s="78" t="s">
        <v>519</v>
      </c>
      <c r="AA72" s="78" t="s">
        <v>519</v>
      </c>
      <c r="AB72" s="78">
        <v>1</v>
      </c>
      <c r="AC72" s="78">
        <v>1</v>
      </c>
      <c r="AD72" s="78" t="s">
        <v>519</v>
      </c>
      <c r="AE72" s="78" t="s">
        <v>519</v>
      </c>
      <c r="AF72" s="78">
        <v>1</v>
      </c>
      <c r="AG72" s="78" t="s">
        <v>519</v>
      </c>
      <c r="AH72" s="78" t="s">
        <v>519</v>
      </c>
      <c r="AI72" s="78">
        <v>1</v>
      </c>
      <c r="AJ72" s="78" t="s">
        <v>519</v>
      </c>
      <c r="AK72" s="78" t="s">
        <v>519</v>
      </c>
      <c r="AL72" s="78" t="s">
        <v>519</v>
      </c>
      <c r="AM72" s="78">
        <v>1</v>
      </c>
      <c r="AN72" s="78">
        <v>1</v>
      </c>
      <c r="AO72" s="78" t="s">
        <v>519</v>
      </c>
      <c r="AP72" s="78">
        <v>1</v>
      </c>
      <c r="AQ72" s="78" t="s">
        <v>519</v>
      </c>
      <c r="AR72" s="78" t="s">
        <v>519</v>
      </c>
      <c r="AS72" s="78" t="s">
        <v>519</v>
      </c>
      <c r="AT72" s="78" t="s">
        <v>519</v>
      </c>
    </row>
    <row r="73" spans="1:46" ht="35.1" customHeight="1" x14ac:dyDescent="0.2">
      <c r="A73" s="78">
        <v>71</v>
      </c>
      <c r="B73" s="79" t="s">
        <v>295</v>
      </c>
      <c r="C73" s="78" t="s">
        <v>296</v>
      </c>
      <c r="D73" s="78" t="s">
        <v>189</v>
      </c>
      <c r="E73" s="78">
        <v>1</v>
      </c>
      <c r="F73" s="78" t="s">
        <v>519</v>
      </c>
      <c r="G73" s="78">
        <v>0.75</v>
      </c>
      <c r="H73" s="78" t="s">
        <v>519</v>
      </c>
      <c r="I73" s="78">
        <v>1</v>
      </c>
      <c r="J73" s="78">
        <v>1</v>
      </c>
      <c r="K73" s="78">
        <v>1</v>
      </c>
      <c r="L73" s="78">
        <v>1</v>
      </c>
      <c r="M73" s="78">
        <v>1</v>
      </c>
      <c r="N73" s="78">
        <v>1</v>
      </c>
      <c r="O73" s="78">
        <v>0.5</v>
      </c>
      <c r="P73" s="78" t="s">
        <v>519</v>
      </c>
      <c r="Q73" s="78">
        <v>1</v>
      </c>
      <c r="R73" s="78">
        <v>1</v>
      </c>
      <c r="S73" s="78">
        <v>1</v>
      </c>
      <c r="T73" s="78" t="s">
        <v>519</v>
      </c>
      <c r="U73" s="78">
        <v>1</v>
      </c>
      <c r="V73" s="78">
        <v>1</v>
      </c>
      <c r="W73" s="78">
        <v>1</v>
      </c>
      <c r="X73" s="78" t="s">
        <v>519</v>
      </c>
      <c r="Y73" s="78" t="s">
        <v>519</v>
      </c>
      <c r="Z73" s="78">
        <v>1</v>
      </c>
      <c r="AA73" s="78">
        <v>1</v>
      </c>
      <c r="AB73" s="78">
        <v>1</v>
      </c>
      <c r="AC73" s="78">
        <v>1</v>
      </c>
      <c r="AD73" s="78">
        <v>1</v>
      </c>
      <c r="AE73" s="78">
        <v>1</v>
      </c>
      <c r="AF73" s="78">
        <v>1</v>
      </c>
      <c r="AG73" s="78" t="s">
        <v>519</v>
      </c>
      <c r="AH73" s="78" t="s">
        <v>519</v>
      </c>
      <c r="AI73" s="78">
        <v>1</v>
      </c>
      <c r="AJ73" s="78">
        <v>1</v>
      </c>
      <c r="AK73" s="78" t="s">
        <v>519</v>
      </c>
      <c r="AL73" s="78" t="s">
        <v>519</v>
      </c>
      <c r="AM73" s="78">
        <v>1</v>
      </c>
      <c r="AN73" s="78">
        <v>1</v>
      </c>
      <c r="AO73" s="78" t="s">
        <v>519</v>
      </c>
      <c r="AP73" s="78">
        <v>1</v>
      </c>
      <c r="AQ73" s="78">
        <v>1</v>
      </c>
      <c r="AR73" s="78">
        <v>1</v>
      </c>
      <c r="AS73" s="78" t="s">
        <v>519</v>
      </c>
      <c r="AT73" s="78">
        <v>1</v>
      </c>
    </row>
    <row r="74" spans="1:46" ht="35.1" customHeight="1" x14ac:dyDescent="0.2">
      <c r="A74" s="78">
        <v>72</v>
      </c>
      <c r="B74" s="79" t="s">
        <v>539</v>
      </c>
      <c r="C74" s="78" t="s">
        <v>296</v>
      </c>
      <c r="D74" s="78" t="s">
        <v>213</v>
      </c>
      <c r="E74" s="78">
        <v>1</v>
      </c>
      <c r="F74" s="78">
        <v>1</v>
      </c>
      <c r="G74" s="78" t="s">
        <v>519</v>
      </c>
      <c r="H74" s="78" t="s">
        <v>519</v>
      </c>
      <c r="I74" s="78" t="s">
        <v>519</v>
      </c>
      <c r="J74" s="78" t="s">
        <v>519</v>
      </c>
      <c r="K74" s="78" t="s">
        <v>519</v>
      </c>
      <c r="L74" s="78">
        <v>0.75</v>
      </c>
      <c r="M74" s="78" t="s">
        <v>519</v>
      </c>
      <c r="N74" s="78">
        <v>1</v>
      </c>
      <c r="O74" s="78" t="s">
        <v>519</v>
      </c>
      <c r="P74" s="78" t="s">
        <v>519</v>
      </c>
      <c r="Q74" s="78">
        <v>1</v>
      </c>
      <c r="R74" s="78">
        <v>1</v>
      </c>
      <c r="S74" s="78">
        <v>1</v>
      </c>
      <c r="T74" s="78" t="s">
        <v>519</v>
      </c>
      <c r="U74" s="78" t="s">
        <v>519</v>
      </c>
      <c r="V74" s="78" t="s">
        <v>519</v>
      </c>
      <c r="W74" s="78" t="s">
        <v>519</v>
      </c>
      <c r="X74" s="78">
        <v>1</v>
      </c>
      <c r="Y74" s="78" t="s">
        <v>519</v>
      </c>
      <c r="Z74" s="78" t="s">
        <v>519</v>
      </c>
      <c r="AA74" s="78" t="s">
        <v>519</v>
      </c>
      <c r="AB74" s="78" t="s">
        <v>519</v>
      </c>
      <c r="AC74" s="78" t="s">
        <v>519</v>
      </c>
      <c r="AD74" s="78" t="s">
        <v>519</v>
      </c>
      <c r="AE74" s="78" t="s">
        <v>519</v>
      </c>
      <c r="AF74" s="78" t="s">
        <v>519</v>
      </c>
      <c r="AG74" s="78" t="s">
        <v>519</v>
      </c>
      <c r="AH74" s="78" t="s">
        <v>519</v>
      </c>
      <c r="AI74" s="78">
        <v>1</v>
      </c>
      <c r="AJ74" s="78" t="s">
        <v>519</v>
      </c>
      <c r="AK74" s="78" t="s">
        <v>519</v>
      </c>
      <c r="AL74" s="78" t="s">
        <v>519</v>
      </c>
      <c r="AM74" s="78">
        <v>1</v>
      </c>
      <c r="AN74" s="78">
        <v>1</v>
      </c>
      <c r="AO74" s="78" t="s">
        <v>519</v>
      </c>
      <c r="AP74" s="78" t="s">
        <v>519</v>
      </c>
      <c r="AQ74" s="78" t="s">
        <v>519</v>
      </c>
      <c r="AR74" s="78" t="s">
        <v>519</v>
      </c>
      <c r="AS74" s="78" t="s">
        <v>519</v>
      </c>
      <c r="AT74" s="78">
        <v>1</v>
      </c>
    </row>
    <row r="75" spans="1:46" ht="35.1" customHeight="1" x14ac:dyDescent="0.2">
      <c r="A75" s="78">
        <v>73</v>
      </c>
      <c r="B75" s="79" t="s">
        <v>299</v>
      </c>
      <c r="C75" s="78" t="s">
        <v>296</v>
      </c>
      <c r="D75" s="78" t="s">
        <v>217</v>
      </c>
      <c r="E75" s="78">
        <v>1</v>
      </c>
      <c r="F75" s="78" t="s">
        <v>519</v>
      </c>
      <c r="G75" s="78">
        <v>0.75</v>
      </c>
      <c r="H75" s="78">
        <v>0.75</v>
      </c>
      <c r="I75" s="78" t="s">
        <v>519</v>
      </c>
      <c r="J75" s="78" t="s">
        <v>519</v>
      </c>
      <c r="K75" s="78">
        <v>1</v>
      </c>
      <c r="L75" s="78">
        <v>0.75</v>
      </c>
      <c r="M75" s="78" t="s">
        <v>519</v>
      </c>
      <c r="N75" s="78">
        <v>0.5</v>
      </c>
      <c r="O75" s="78" t="s">
        <v>519</v>
      </c>
      <c r="P75" s="78" t="s">
        <v>519</v>
      </c>
      <c r="Q75" s="78" t="s">
        <v>519</v>
      </c>
      <c r="R75" s="78" t="s">
        <v>519</v>
      </c>
      <c r="S75" s="78" t="s">
        <v>519</v>
      </c>
      <c r="T75" s="78" t="s">
        <v>519</v>
      </c>
      <c r="U75" s="78" t="s">
        <v>519</v>
      </c>
      <c r="V75" s="78" t="s">
        <v>519</v>
      </c>
      <c r="W75" s="78" t="s">
        <v>519</v>
      </c>
      <c r="X75" s="78" t="s">
        <v>519</v>
      </c>
      <c r="Y75" s="78" t="s">
        <v>519</v>
      </c>
      <c r="Z75" s="78" t="s">
        <v>519</v>
      </c>
      <c r="AA75" s="78" t="s">
        <v>519</v>
      </c>
      <c r="AB75" s="78">
        <v>1</v>
      </c>
      <c r="AC75" s="78">
        <v>1</v>
      </c>
      <c r="AD75" s="78" t="s">
        <v>519</v>
      </c>
      <c r="AE75" s="78" t="s">
        <v>519</v>
      </c>
      <c r="AF75" s="78" t="s">
        <v>519</v>
      </c>
      <c r="AG75" s="78" t="s">
        <v>519</v>
      </c>
      <c r="AH75" s="78" t="s">
        <v>519</v>
      </c>
      <c r="AI75" s="78" t="s">
        <v>519</v>
      </c>
      <c r="AJ75" s="78" t="s">
        <v>519</v>
      </c>
      <c r="AK75" s="78" t="s">
        <v>519</v>
      </c>
      <c r="AL75" s="78" t="s">
        <v>519</v>
      </c>
      <c r="AM75" s="78" t="s">
        <v>519</v>
      </c>
      <c r="AN75" s="78" t="s">
        <v>519</v>
      </c>
      <c r="AO75" s="78">
        <v>1</v>
      </c>
      <c r="AP75" s="78">
        <v>1</v>
      </c>
      <c r="AQ75" s="78" t="s">
        <v>519</v>
      </c>
      <c r="AR75" s="78" t="s">
        <v>519</v>
      </c>
      <c r="AS75" s="78" t="s">
        <v>519</v>
      </c>
      <c r="AT75" s="78" t="s">
        <v>519</v>
      </c>
    </row>
    <row r="76" spans="1:46" ht="35.1" customHeight="1" x14ac:dyDescent="0.2">
      <c r="A76" s="78">
        <v>74</v>
      </c>
      <c r="B76" s="79" t="s">
        <v>300</v>
      </c>
      <c r="C76" s="78" t="s">
        <v>296</v>
      </c>
      <c r="D76" s="78" t="s">
        <v>221</v>
      </c>
      <c r="E76" s="78">
        <v>1</v>
      </c>
      <c r="F76" s="78" t="s">
        <v>519</v>
      </c>
      <c r="G76" s="78">
        <v>0.75</v>
      </c>
      <c r="H76" s="83">
        <v>0.75</v>
      </c>
      <c r="I76" s="78" t="s">
        <v>519</v>
      </c>
      <c r="J76" s="78" t="s">
        <v>519</v>
      </c>
      <c r="K76" s="78">
        <v>1</v>
      </c>
      <c r="L76" s="78" t="s">
        <v>519</v>
      </c>
      <c r="M76" s="78" t="s">
        <v>519</v>
      </c>
      <c r="N76" s="78">
        <v>0.5</v>
      </c>
      <c r="O76" s="78">
        <v>0.5</v>
      </c>
      <c r="P76" s="78" t="s">
        <v>519</v>
      </c>
      <c r="Q76" s="78" t="s">
        <v>519</v>
      </c>
      <c r="R76" s="78" t="s">
        <v>519</v>
      </c>
      <c r="S76" s="78">
        <v>1</v>
      </c>
      <c r="T76" s="78" t="s">
        <v>519</v>
      </c>
      <c r="U76" s="78" t="s">
        <v>519</v>
      </c>
      <c r="V76" s="78" t="s">
        <v>519</v>
      </c>
      <c r="W76" s="78" t="s">
        <v>519</v>
      </c>
      <c r="X76" s="78" t="s">
        <v>519</v>
      </c>
      <c r="Y76" s="78" t="s">
        <v>519</v>
      </c>
      <c r="Z76" s="78" t="s">
        <v>519</v>
      </c>
      <c r="AA76" s="78" t="s">
        <v>519</v>
      </c>
      <c r="AB76" s="78" t="s">
        <v>519</v>
      </c>
      <c r="AC76" s="78" t="s">
        <v>519</v>
      </c>
      <c r="AD76" s="78" t="s">
        <v>519</v>
      </c>
      <c r="AE76" s="78" t="s">
        <v>519</v>
      </c>
      <c r="AF76" s="78" t="s">
        <v>519</v>
      </c>
      <c r="AG76" s="78" t="s">
        <v>519</v>
      </c>
      <c r="AH76" s="78" t="s">
        <v>519</v>
      </c>
      <c r="AI76" s="78" t="s">
        <v>519</v>
      </c>
      <c r="AJ76" s="78" t="s">
        <v>519</v>
      </c>
      <c r="AK76" s="78" t="s">
        <v>519</v>
      </c>
      <c r="AL76" s="78" t="s">
        <v>519</v>
      </c>
      <c r="AM76" s="78">
        <v>1</v>
      </c>
      <c r="AN76" s="78" t="s">
        <v>519</v>
      </c>
      <c r="AO76" s="78" t="s">
        <v>519</v>
      </c>
      <c r="AP76" s="78" t="s">
        <v>519</v>
      </c>
      <c r="AQ76" s="78" t="s">
        <v>519</v>
      </c>
      <c r="AR76" s="78" t="s">
        <v>519</v>
      </c>
      <c r="AS76" s="78" t="s">
        <v>519</v>
      </c>
      <c r="AT76" s="78" t="s">
        <v>519</v>
      </c>
    </row>
    <row r="77" spans="1:46" ht="35.1" customHeight="1" x14ac:dyDescent="0.2">
      <c r="A77" s="78">
        <v>75</v>
      </c>
      <c r="B77" s="79" t="s">
        <v>301</v>
      </c>
      <c r="C77" s="78" t="s">
        <v>296</v>
      </c>
      <c r="D77" s="78" t="s">
        <v>233</v>
      </c>
      <c r="E77" s="78">
        <v>1</v>
      </c>
      <c r="F77" s="78" t="s">
        <v>519</v>
      </c>
      <c r="G77" s="78" t="s">
        <v>519</v>
      </c>
      <c r="H77" s="78" t="s">
        <v>519</v>
      </c>
      <c r="I77" s="78" t="s">
        <v>519</v>
      </c>
      <c r="J77" s="78" t="s">
        <v>519</v>
      </c>
      <c r="K77" s="78" t="s">
        <v>519</v>
      </c>
      <c r="L77" s="78">
        <v>0.75</v>
      </c>
      <c r="M77" s="78" t="s">
        <v>519</v>
      </c>
      <c r="N77" s="78">
        <v>1</v>
      </c>
      <c r="O77" s="78" t="s">
        <v>519</v>
      </c>
      <c r="P77" s="78" t="s">
        <v>519</v>
      </c>
      <c r="Q77" s="78" t="s">
        <v>519</v>
      </c>
      <c r="R77" s="78" t="s">
        <v>519</v>
      </c>
      <c r="S77" s="78">
        <v>1</v>
      </c>
      <c r="T77" s="78" t="s">
        <v>519</v>
      </c>
      <c r="U77" s="78" t="s">
        <v>519</v>
      </c>
      <c r="V77" s="78" t="s">
        <v>519</v>
      </c>
      <c r="W77" s="78" t="s">
        <v>519</v>
      </c>
      <c r="X77" s="78">
        <v>1</v>
      </c>
      <c r="Y77" s="78" t="s">
        <v>519</v>
      </c>
      <c r="Z77" s="78" t="s">
        <v>519</v>
      </c>
      <c r="AA77" s="78" t="s">
        <v>519</v>
      </c>
      <c r="AB77" s="78" t="s">
        <v>519</v>
      </c>
      <c r="AC77" s="78" t="s">
        <v>519</v>
      </c>
      <c r="AD77" s="78" t="s">
        <v>519</v>
      </c>
      <c r="AE77" s="78" t="s">
        <v>519</v>
      </c>
      <c r="AF77" s="78" t="s">
        <v>519</v>
      </c>
      <c r="AG77" s="78" t="s">
        <v>519</v>
      </c>
      <c r="AH77" s="78" t="s">
        <v>519</v>
      </c>
      <c r="AI77" s="78">
        <v>1</v>
      </c>
      <c r="AJ77" s="78" t="s">
        <v>519</v>
      </c>
      <c r="AK77" s="78" t="s">
        <v>519</v>
      </c>
      <c r="AL77" s="78" t="s">
        <v>519</v>
      </c>
      <c r="AM77" s="78">
        <v>1</v>
      </c>
      <c r="AN77" s="78" t="s">
        <v>519</v>
      </c>
      <c r="AO77" s="78" t="s">
        <v>519</v>
      </c>
      <c r="AP77" s="78" t="s">
        <v>519</v>
      </c>
      <c r="AQ77" s="78" t="s">
        <v>519</v>
      </c>
      <c r="AR77" s="78" t="s">
        <v>519</v>
      </c>
      <c r="AS77" s="78" t="s">
        <v>519</v>
      </c>
      <c r="AT77" s="78" t="s">
        <v>519</v>
      </c>
    </row>
    <row r="78" spans="1:46" ht="55.5" customHeight="1" x14ac:dyDescent="0.2">
      <c r="A78" s="78">
        <v>76</v>
      </c>
      <c r="B78" s="79" t="s">
        <v>540</v>
      </c>
      <c r="C78" s="78" t="s">
        <v>296</v>
      </c>
      <c r="D78" s="78" t="s">
        <v>236</v>
      </c>
      <c r="E78" s="78">
        <v>1</v>
      </c>
      <c r="F78" s="78" t="s">
        <v>519</v>
      </c>
      <c r="G78" s="78" t="s">
        <v>519</v>
      </c>
      <c r="H78" s="78" t="s">
        <v>519</v>
      </c>
      <c r="I78" s="78" t="s">
        <v>519</v>
      </c>
      <c r="J78" s="78" t="s">
        <v>519</v>
      </c>
      <c r="K78" s="78" t="s">
        <v>519</v>
      </c>
      <c r="L78" s="78" t="s">
        <v>519</v>
      </c>
      <c r="M78" s="78" t="s">
        <v>519</v>
      </c>
      <c r="N78" s="78" t="s">
        <v>519</v>
      </c>
      <c r="O78" s="78" t="s">
        <v>519</v>
      </c>
      <c r="P78" s="78" t="s">
        <v>519</v>
      </c>
      <c r="Q78" s="78" t="s">
        <v>519</v>
      </c>
      <c r="R78" s="78" t="s">
        <v>519</v>
      </c>
      <c r="S78" s="78" t="s">
        <v>519</v>
      </c>
      <c r="T78" s="78" t="s">
        <v>519</v>
      </c>
      <c r="U78" s="78" t="s">
        <v>519</v>
      </c>
      <c r="V78" s="78" t="s">
        <v>519</v>
      </c>
      <c r="W78" s="78" t="s">
        <v>519</v>
      </c>
      <c r="X78" s="78" t="s">
        <v>519</v>
      </c>
      <c r="Y78" s="78" t="s">
        <v>519</v>
      </c>
      <c r="Z78" s="78" t="s">
        <v>519</v>
      </c>
      <c r="AA78" s="78" t="s">
        <v>519</v>
      </c>
      <c r="AB78" s="78" t="s">
        <v>519</v>
      </c>
      <c r="AC78" s="78" t="s">
        <v>519</v>
      </c>
      <c r="AD78" s="78" t="s">
        <v>519</v>
      </c>
      <c r="AE78" s="78" t="s">
        <v>519</v>
      </c>
      <c r="AF78" s="78" t="s">
        <v>519</v>
      </c>
      <c r="AG78" s="78" t="s">
        <v>519</v>
      </c>
      <c r="AH78" s="78" t="s">
        <v>519</v>
      </c>
      <c r="AI78" s="78" t="s">
        <v>519</v>
      </c>
      <c r="AJ78" s="78" t="s">
        <v>519</v>
      </c>
      <c r="AK78" s="78" t="s">
        <v>519</v>
      </c>
      <c r="AL78" s="78" t="s">
        <v>519</v>
      </c>
      <c r="AM78" s="78" t="s">
        <v>519</v>
      </c>
      <c r="AN78" s="78" t="s">
        <v>519</v>
      </c>
      <c r="AO78" s="78" t="s">
        <v>519</v>
      </c>
      <c r="AP78" s="78" t="s">
        <v>519</v>
      </c>
      <c r="AQ78" s="78" t="s">
        <v>519</v>
      </c>
      <c r="AR78" s="78" t="s">
        <v>519</v>
      </c>
      <c r="AS78" s="78" t="s">
        <v>519</v>
      </c>
      <c r="AT78" s="78" t="s">
        <v>519</v>
      </c>
    </row>
    <row r="79" spans="1:46" ht="35.1" customHeight="1" x14ac:dyDescent="0.2">
      <c r="A79" s="78">
        <v>77</v>
      </c>
      <c r="B79" s="79" t="s">
        <v>302</v>
      </c>
      <c r="C79" s="78" t="s">
        <v>296</v>
      </c>
      <c r="D79" s="78" t="s">
        <v>245</v>
      </c>
      <c r="E79" s="78">
        <v>1</v>
      </c>
      <c r="F79" s="78" t="s">
        <v>519</v>
      </c>
      <c r="G79" s="78">
        <v>0.75</v>
      </c>
      <c r="H79" s="78" t="s">
        <v>519</v>
      </c>
      <c r="I79" s="78" t="s">
        <v>519</v>
      </c>
      <c r="J79" s="78" t="s">
        <v>519</v>
      </c>
      <c r="K79" s="78">
        <v>1</v>
      </c>
      <c r="L79" s="78">
        <v>1</v>
      </c>
      <c r="M79" s="78" t="s">
        <v>519</v>
      </c>
      <c r="N79" s="78">
        <v>0.5</v>
      </c>
      <c r="O79" s="78" t="s">
        <v>519</v>
      </c>
      <c r="P79" s="78" t="s">
        <v>519</v>
      </c>
      <c r="Q79" s="78" t="s">
        <v>519</v>
      </c>
      <c r="R79" s="78">
        <v>1</v>
      </c>
      <c r="S79" s="78">
        <v>1</v>
      </c>
      <c r="T79" s="78" t="s">
        <v>519</v>
      </c>
      <c r="U79" s="78" t="s">
        <v>519</v>
      </c>
      <c r="V79" s="78" t="s">
        <v>519</v>
      </c>
      <c r="W79" s="78" t="s">
        <v>519</v>
      </c>
      <c r="X79" s="78" t="s">
        <v>519</v>
      </c>
      <c r="Y79" s="78" t="s">
        <v>519</v>
      </c>
      <c r="Z79" s="78" t="s">
        <v>519</v>
      </c>
      <c r="AA79" s="78" t="s">
        <v>519</v>
      </c>
      <c r="AB79" s="78">
        <v>1</v>
      </c>
      <c r="AC79" s="78">
        <v>1</v>
      </c>
      <c r="AD79" s="78" t="s">
        <v>519</v>
      </c>
      <c r="AE79" s="78" t="s">
        <v>519</v>
      </c>
      <c r="AF79" s="78">
        <v>1</v>
      </c>
      <c r="AG79" s="78" t="s">
        <v>519</v>
      </c>
      <c r="AH79" s="78" t="s">
        <v>519</v>
      </c>
      <c r="AI79" s="78" t="s">
        <v>519</v>
      </c>
      <c r="AJ79" s="78">
        <v>1</v>
      </c>
      <c r="AK79" s="78" t="s">
        <v>519</v>
      </c>
      <c r="AL79" s="78" t="s">
        <v>519</v>
      </c>
      <c r="AM79" s="78">
        <v>1</v>
      </c>
      <c r="AN79" s="78">
        <v>1</v>
      </c>
      <c r="AO79" s="78">
        <v>1</v>
      </c>
      <c r="AP79" s="78">
        <v>1</v>
      </c>
      <c r="AQ79" s="78" t="s">
        <v>519</v>
      </c>
      <c r="AR79" s="78" t="s">
        <v>519</v>
      </c>
      <c r="AS79" s="78" t="s">
        <v>519</v>
      </c>
      <c r="AT79" s="78">
        <v>1</v>
      </c>
    </row>
    <row r="80" spans="1:46" ht="35.1" customHeight="1" x14ac:dyDescent="0.2">
      <c r="A80" s="78">
        <v>78</v>
      </c>
      <c r="B80" s="79" t="s">
        <v>541</v>
      </c>
      <c r="C80" s="78" t="s">
        <v>296</v>
      </c>
      <c r="D80" s="78" t="s">
        <v>249</v>
      </c>
      <c r="E80" s="78">
        <v>1</v>
      </c>
      <c r="F80" s="78">
        <v>1</v>
      </c>
      <c r="G80" s="78">
        <v>0.75</v>
      </c>
      <c r="H80" s="78" t="s">
        <v>519</v>
      </c>
      <c r="I80" s="78" t="s">
        <v>519</v>
      </c>
      <c r="J80" s="78" t="s">
        <v>519</v>
      </c>
      <c r="K80" s="78">
        <v>1</v>
      </c>
      <c r="L80" s="78">
        <v>1</v>
      </c>
      <c r="M80" s="78">
        <v>1</v>
      </c>
      <c r="N80" s="78">
        <v>1</v>
      </c>
      <c r="O80" s="78" t="s">
        <v>519</v>
      </c>
      <c r="P80" s="78" t="s">
        <v>519</v>
      </c>
      <c r="Q80" s="78" t="s">
        <v>519</v>
      </c>
      <c r="R80" s="78" t="s">
        <v>519</v>
      </c>
      <c r="S80" s="78" t="s">
        <v>519</v>
      </c>
      <c r="T80" s="78" t="s">
        <v>519</v>
      </c>
      <c r="U80" s="78" t="s">
        <v>519</v>
      </c>
      <c r="V80" s="78" t="s">
        <v>519</v>
      </c>
      <c r="W80" s="78" t="s">
        <v>519</v>
      </c>
      <c r="X80" s="78" t="s">
        <v>519</v>
      </c>
      <c r="Y80" s="78" t="s">
        <v>519</v>
      </c>
      <c r="Z80" s="78">
        <v>1</v>
      </c>
      <c r="AA80" s="78" t="s">
        <v>519</v>
      </c>
      <c r="AB80" s="78">
        <v>1</v>
      </c>
      <c r="AC80" s="78">
        <v>1</v>
      </c>
      <c r="AD80" s="78">
        <v>1</v>
      </c>
      <c r="AE80" s="78" t="s">
        <v>519</v>
      </c>
      <c r="AF80" s="78">
        <v>1</v>
      </c>
      <c r="AG80" s="78" t="s">
        <v>519</v>
      </c>
      <c r="AH80" s="78" t="s">
        <v>519</v>
      </c>
      <c r="AI80" s="78" t="s">
        <v>519</v>
      </c>
      <c r="AJ80" s="78" t="s">
        <v>519</v>
      </c>
      <c r="AK80" s="78" t="s">
        <v>519</v>
      </c>
      <c r="AL80" s="78" t="s">
        <v>519</v>
      </c>
      <c r="AM80" s="78">
        <v>1</v>
      </c>
      <c r="AN80" s="78">
        <v>1</v>
      </c>
      <c r="AO80" s="78">
        <v>1</v>
      </c>
      <c r="AP80" s="78">
        <v>1</v>
      </c>
      <c r="AQ80" s="78">
        <v>1</v>
      </c>
      <c r="AR80" s="78" t="s">
        <v>519</v>
      </c>
      <c r="AS80" s="78" t="s">
        <v>519</v>
      </c>
      <c r="AT80" s="78">
        <v>1</v>
      </c>
    </row>
    <row r="81" spans="1:46" ht="35.1" customHeight="1" x14ac:dyDescent="0.2">
      <c r="A81" s="78">
        <v>79</v>
      </c>
      <c r="B81" s="79" t="s">
        <v>542</v>
      </c>
      <c r="C81" s="78" t="s">
        <v>305</v>
      </c>
      <c r="D81" s="78" t="s">
        <v>189</v>
      </c>
      <c r="E81" s="78">
        <v>1</v>
      </c>
      <c r="F81" s="78">
        <v>1</v>
      </c>
      <c r="G81" s="78">
        <v>0.75</v>
      </c>
      <c r="H81" s="78" t="s">
        <v>519</v>
      </c>
      <c r="I81" s="78" t="s">
        <v>519</v>
      </c>
      <c r="J81" s="78" t="s">
        <v>519</v>
      </c>
      <c r="K81" s="78">
        <v>1</v>
      </c>
      <c r="L81" s="78">
        <v>0.75</v>
      </c>
      <c r="M81" s="78">
        <v>1</v>
      </c>
      <c r="N81" s="78">
        <v>1</v>
      </c>
      <c r="O81" s="78">
        <v>1</v>
      </c>
      <c r="P81" s="78">
        <v>1</v>
      </c>
      <c r="Q81" s="78">
        <v>1</v>
      </c>
      <c r="R81" s="78">
        <v>1</v>
      </c>
      <c r="S81" s="78">
        <v>1</v>
      </c>
      <c r="T81" s="78" t="s">
        <v>519</v>
      </c>
      <c r="U81" s="78" t="s">
        <v>519</v>
      </c>
      <c r="V81" s="78" t="s">
        <v>519</v>
      </c>
      <c r="W81" s="78" t="s">
        <v>519</v>
      </c>
      <c r="X81" s="78" t="s">
        <v>519</v>
      </c>
      <c r="Y81" s="78" t="s">
        <v>519</v>
      </c>
      <c r="Z81" s="78">
        <v>1</v>
      </c>
      <c r="AA81" s="78">
        <v>1</v>
      </c>
      <c r="AB81" s="78" t="s">
        <v>519</v>
      </c>
      <c r="AC81" s="78">
        <v>1</v>
      </c>
      <c r="AD81" s="78">
        <v>1</v>
      </c>
      <c r="AE81" s="78">
        <v>1</v>
      </c>
      <c r="AF81" s="78">
        <v>1</v>
      </c>
      <c r="AG81" s="78" t="s">
        <v>519</v>
      </c>
      <c r="AH81" s="78" t="s">
        <v>519</v>
      </c>
      <c r="AI81" s="78">
        <v>1</v>
      </c>
      <c r="AJ81" s="78" t="s">
        <v>519</v>
      </c>
      <c r="AK81" s="78" t="s">
        <v>519</v>
      </c>
      <c r="AL81" s="78" t="s">
        <v>519</v>
      </c>
      <c r="AM81" s="78">
        <v>1</v>
      </c>
      <c r="AN81" s="78">
        <v>1</v>
      </c>
      <c r="AO81" s="78">
        <v>1</v>
      </c>
      <c r="AP81" s="78">
        <v>1</v>
      </c>
      <c r="AQ81" s="78">
        <v>1</v>
      </c>
      <c r="AR81" s="78">
        <v>1</v>
      </c>
      <c r="AS81" s="78" t="s">
        <v>519</v>
      </c>
      <c r="AT81" s="78">
        <v>1</v>
      </c>
    </row>
    <row r="82" spans="1:46" ht="35.1" customHeight="1" x14ac:dyDescent="0.2">
      <c r="A82" s="78">
        <v>80</v>
      </c>
      <c r="B82" s="79" t="s">
        <v>307</v>
      </c>
      <c r="C82" s="78" t="s">
        <v>305</v>
      </c>
      <c r="D82" s="78" t="s">
        <v>195</v>
      </c>
      <c r="E82" s="78">
        <v>1</v>
      </c>
      <c r="F82" s="78">
        <v>1</v>
      </c>
      <c r="G82" s="78">
        <v>0.75</v>
      </c>
      <c r="H82" s="78" t="s">
        <v>519</v>
      </c>
      <c r="I82" s="78">
        <v>1</v>
      </c>
      <c r="J82" s="78" t="s">
        <v>519</v>
      </c>
      <c r="K82" s="78">
        <v>1</v>
      </c>
      <c r="L82" s="78">
        <v>0.75</v>
      </c>
      <c r="M82" s="78">
        <v>1</v>
      </c>
      <c r="N82" s="78">
        <v>1</v>
      </c>
      <c r="O82" s="78" t="s">
        <v>519</v>
      </c>
      <c r="P82" s="78" t="s">
        <v>519</v>
      </c>
      <c r="Q82" s="78">
        <v>1</v>
      </c>
      <c r="R82" s="78" t="s">
        <v>519</v>
      </c>
      <c r="S82" s="78">
        <v>1</v>
      </c>
      <c r="T82" s="78" t="s">
        <v>519</v>
      </c>
      <c r="U82" s="78" t="s">
        <v>519</v>
      </c>
      <c r="V82" s="78" t="s">
        <v>519</v>
      </c>
      <c r="W82" s="78" t="s">
        <v>519</v>
      </c>
      <c r="X82" s="78">
        <v>1</v>
      </c>
      <c r="Y82" s="78" t="s">
        <v>519</v>
      </c>
      <c r="Z82" s="78">
        <v>1</v>
      </c>
      <c r="AA82" s="78" t="s">
        <v>519</v>
      </c>
      <c r="AB82" s="78">
        <v>1</v>
      </c>
      <c r="AC82" s="78">
        <v>1</v>
      </c>
      <c r="AD82" s="78" t="s">
        <v>519</v>
      </c>
      <c r="AE82" s="78" t="s">
        <v>519</v>
      </c>
      <c r="AF82" s="78">
        <v>1</v>
      </c>
      <c r="AG82" s="78" t="s">
        <v>519</v>
      </c>
      <c r="AH82" s="78" t="s">
        <v>519</v>
      </c>
      <c r="AI82" s="78" t="s">
        <v>519</v>
      </c>
      <c r="AJ82" s="78" t="s">
        <v>519</v>
      </c>
      <c r="AK82" s="78" t="s">
        <v>519</v>
      </c>
      <c r="AL82" s="78" t="s">
        <v>519</v>
      </c>
      <c r="AM82" s="78">
        <v>1</v>
      </c>
      <c r="AN82" s="78">
        <v>1</v>
      </c>
      <c r="AO82" s="78">
        <v>1</v>
      </c>
      <c r="AP82" s="78">
        <v>1</v>
      </c>
      <c r="AQ82" s="78" t="s">
        <v>519</v>
      </c>
      <c r="AR82" s="78" t="s">
        <v>519</v>
      </c>
      <c r="AS82" s="78" t="s">
        <v>519</v>
      </c>
      <c r="AT82" s="78">
        <v>1</v>
      </c>
    </row>
    <row r="83" spans="1:46" ht="35.1" customHeight="1" x14ac:dyDescent="0.2">
      <c r="A83" s="78">
        <v>81</v>
      </c>
      <c r="B83" s="79" t="s">
        <v>308</v>
      </c>
      <c r="C83" s="78" t="s">
        <v>305</v>
      </c>
      <c r="D83" s="78" t="s">
        <v>197</v>
      </c>
      <c r="E83" s="78">
        <v>1</v>
      </c>
      <c r="F83" s="78">
        <v>1</v>
      </c>
      <c r="G83" s="78" t="s">
        <v>519</v>
      </c>
      <c r="H83" s="78" t="s">
        <v>519</v>
      </c>
      <c r="I83" s="78" t="s">
        <v>519</v>
      </c>
      <c r="J83" s="78" t="s">
        <v>519</v>
      </c>
      <c r="K83" s="78">
        <v>1</v>
      </c>
      <c r="L83" s="78">
        <v>0.75</v>
      </c>
      <c r="M83" s="78">
        <v>1</v>
      </c>
      <c r="N83" s="78">
        <v>1</v>
      </c>
      <c r="O83" s="78">
        <v>0.5</v>
      </c>
      <c r="P83" s="78" t="s">
        <v>519</v>
      </c>
      <c r="Q83" s="78">
        <v>1</v>
      </c>
      <c r="R83" s="78">
        <v>1</v>
      </c>
      <c r="S83" s="78">
        <v>1</v>
      </c>
      <c r="T83" s="78" t="s">
        <v>519</v>
      </c>
      <c r="U83" s="78" t="s">
        <v>519</v>
      </c>
      <c r="V83" s="78" t="s">
        <v>519</v>
      </c>
      <c r="W83" s="78" t="s">
        <v>519</v>
      </c>
      <c r="X83" s="78">
        <v>1</v>
      </c>
      <c r="Y83" s="78" t="s">
        <v>519</v>
      </c>
      <c r="Z83" s="78">
        <v>1</v>
      </c>
      <c r="AA83" s="78">
        <v>1</v>
      </c>
      <c r="AB83" s="78" t="s">
        <v>519</v>
      </c>
      <c r="AC83" s="78">
        <v>1</v>
      </c>
      <c r="AD83" s="78" t="s">
        <v>519</v>
      </c>
      <c r="AE83" s="78" t="s">
        <v>519</v>
      </c>
      <c r="AF83" s="78">
        <v>1</v>
      </c>
      <c r="AG83" s="78" t="s">
        <v>519</v>
      </c>
      <c r="AH83" s="78" t="s">
        <v>519</v>
      </c>
      <c r="AI83" s="78" t="s">
        <v>519</v>
      </c>
      <c r="AJ83" s="78" t="s">
        <v>519</v>
      </c>
      <c r="AK83" s="78" t="s">
        <v>519</v>
      </c>
      <c r="AL83" s="78" t="s">
        <v>519</v>
      </c>
      <c r="AM83" s="78">
        <v>1</v>
      </c>
      <c r="AN83" s="78">
        <v>1</v>
      </c>
      <c r="AO83" s="78">
        <v>1</v>
      </c>
      <c r="AP83" s="78">
        <v>1</v>
      </c>
      <c r="AQ83" s="78" t="s">
        <v>519</v>
      </c>
      <c r="AR83" s="78" t="s">
        <v>519</v>
      </c>
      <c r="AS83" s="78" t="s">
        <v>519</v>
      </c>
      <c r="AT83" s="78">
        <v>1</v>
      </c>
    </row>
    <row r="84" spans="1:46" ht="35.1" customHeight="1" x14ac:dyDescent="0.2">
      <c r="A84" s="78">
        <v>82</v>
      </c>
      <c r="B84" s="79" t="s">
        <v>309</v>
      </c>
      <c r="C84" s="78" t="s">
        <v>305</v>
      </c>
      <c r="D84" s="78" t="s">
        <v>199</v>
      </c>
      <c r="E84" s="78">
        <v>1</v>
      </c>
      <c r="F84" s="78">
        <v>1</v>
      </c>
      <c r="G84" s="78">
        <v>0.5</v>
      </c>
      <c r="H84" s="78" t="s">
        <v>519</v>
      </c>
      <c r="I84" s="78" t="s">
        <v>519</v>
      </c>
      <c r="J84" s="78" t="s">
        <v>519</v>
      </c>
      <c r="K84" s="78">
        <v>1</v>
      </c>
      <c r="L84" s="78" t="s">
        <v>519</v>
      </c>
      <c r="M84" s="78" t="s">
        <v>519</v>
      </c>
      <c r="N84" s="78">
        <v>0.5</v>
      </c>
      <c r="O84" s="78" t="s">
        <v>519</v>
      </c>
      <c r="P84" s="78">
        <v>1</v>
      </c>
      <c r="Q84" s="78" t="s">
        <v>519</v>
      </c>
      <c r="R84" s="78" t="s">
        <v>519</v>
      </c>
      <c r="S84" s="78" t="s">
        <v>519</v>
      </c>
      <c r="T84" s="78" t="s">
        <v>519</v>
      </c>
      <c r="U84" s="78" t="s">
        <v>519</v>
      </c>
      <c r="V84" s="78" t="s">
        <v>519</v>
      </c>
      <c r="W84" s="78" t="s">
        <v>519</v>
      </c>
      <c r="X84" s="78" t="s">
        <v>519</v>
      </c>
      <c r="Y84" s="78" t="s">
        <v>519</v>
      </c>
      <c r="Z84" s="78" t="s">
        <v>519</v>
      </c>
      <c r="AA84" s="78">
        <v>1</v>
      </c>
      <c r="AB84" s="78">
        <v>1</v>
      </c>
      <c r="AC84" s="78" t="s">
        <v>519</v>
      </c>
      <c r="AD84" s="78" t="s">
        <v>519</v>
      </c>
      <c r="AE84" s="78" t="s">
        <v>519</v>
      </c>
      <c r="AF84" s="78">
        <v>1</v>
      </c>
      <c r="AG84" s="78" t="s">
        <v>519</v>
      </c>
      <c r="AH84" s="78" t="s">
        <v>519</v>
      </c>
      <c r="AI84" s="78" t="s">
        <v>519</v>
      </c>
      <c r="AJ84" s="78" t="s">
        <v>519</v>
      </c>
      <c r="AK84" s="78" t="s">
        <v>519</v>
      </c>
      <c r="AL84" s="78" t="s">
        <v>519</v>
      </c>
      <c r="AM84" s="78">
        <v>1</v>
      </c>
      <c r="AN84" s="78">
        <v>1</v>
      </c>
      <c r="AO84" s="78">
        <v>1</v>
      </c>
      <c r="AP84" s="78">
        <v>1</v>
      </c>
      <c r="AQ84" s="78" t="s">
        <v>519</v>
      </c>
      <c r="AR84" s="78" t="s">
        <v>519</v>
      </c>
      <c r="AS84" s="78" t="s">
        <v>519</v>
      </c>
      <c r="AT84" s="78">
        <v>1</v>
      </c>
    </row>
    <row r="85" spans="1:46" ht="35.1" customHeight="1" x14ac:dyDescent="0.2">
      <c r="A85" s="78">
        <v>83</v>
      </c>
      <c r="B85" s="79" t="s">
        <v>310</v>
      </c>
      <c r="C85" s="78" t="s">
        <v>305</v>
      </c>
      <c r="D85" s="78" t="s">
        <v>201</v>
      </c>
      <c r="E85" s="78">
        <v>1</v>
      </c>
      <c r="F85" s="78" t="s">
        <v>519</v>
      </c>
      <c r="G85" s="78">
        <v>0.5</v>
      </c>
      <c r="H85" s="78" t="s">
        <v>519</v>
      </c>
      <c r="I85" s="78" t="s">
        <v>519</v>
      </c>
      <c r="J85" s="78" t="s">
        <v>519</v>
      </c>
      <c r="K85" s="78">
        <v>1</v>
      </c>
      <c r="L85" s="78">
        <v>1</v>
      </c>
      <c r="M85" s="78">
        <v>0.5</v>
      </c>
      <c r="N85" s="78">
        <v>0.5</v>
      </c>
      <c r="O85" s="78" t="s">
        <v>519</v>
      </c>
      <c r="P85" s="78">
        <v>1</v>
      </c>
      <c r="Q85" s="78" t="s">
        <v>519</v>
      </c>
      <c r="R85" s="78" t="s">
        <v>519</v>
      </c>
      <c r="S85" s="78">
        <v>1</v>
      </c>
      <c r="T85" s="78">
        <v>1</v>
      </c>
      <c r="U85" s="78" t="s">
        <v>519</v>
      </c>
      <c r="V85" s="78" t="s">
        <v>519</v>
      </c>
      <c r="W85" s="78" t="s">
        <v>519</v>
      </c>
      <c r="X85" s="78" t="s">
        <v>519</v>
      </c>
      <c r="Y85" s="78" t="s">
        <v>519</v>
      </c>
      <c r="Z85" s="78">
        <v>1</v>
      </c>
      <c r="AA85" s="78">
        <v>1</v>
      </c>
      <c r="AB85" s="78">
        <v>1</v>
      </c>
      <c r="AC85" s="78" t="s">
        <v>519</v>
      </c>
      <c r="AD85" s="78" t="s">
        <v>519</v>
      </c>
      <c r="AE85" s="78" t="s">
        <v>519</v>
      </c>
      <c r="AF85" s="78">
        <v>1</v>
      </c>
      <c r="AG85" s="78">
        <v>1</v>
      </c>
      <c r="AH85" s="78">
        <v>1</v>
      </c>
      <c r="AI85" s="78" t="s">
        <v>519</v>
      </c>
      <c r="AJ85" s="78" t="s">
        <v>519</v>
      </c>
      <c r="AK85" s="78" t="s">
        <v>519</v>
      </c>
      <c r="AL85" s="78" t="s">
        <v>519</v>
      </c>
      <c r="AM85" s="78">
        <v>1</v>
      </c>
      <c r="AN85" s="78">
        <v>1</v>
      </c>
      <c r="AO85" s="78">
        <v>1</v>
      </c>
      <c r="AP85" s="78">
        <v>1</v>
      </c>
      <c r="AQ85" s="78" t="s">
        <v>519</v>
      </c>
      <c r="AR85" s="78">
        <v>1</v>
      </c>
      <c r="AS85" s="78" t="s">
        <v>519</v>
      </c>
      <c r="AT85" s="78" t="s">
        <v>519</v>
      </c>
    </row>
    <row r="86" spans="1:46" ht="35.1" customHeight="1" x14ac:dyDescent="0.2">
      <c r="A86" s="78">
        <v>84</v>
      </c>
      <c r="B86" s="82" t="s">
        <v>543</v>
      </c>
      <c r="C86" s="78" t="s">
        <v>305</v>
      </c>
      <c r="D86" s="78" t="s">
        <v>203</v>
      </c>
      <c r="E86" s="78">
        <v>1</v>
      </c>
      <c r="F86" s="78">
        <v>1</v>
      </c>
      <c r="G86" s="78">
        <v>0.5</v>
      </c>
      <c r="H86" s="78" t="s">
        <v>519</v>
      </c>
      <c r="I86" s="78" t="s">
        <v>519</v>
      </c>
      <c r="J86" s="78" t="s">
        <v>519</v>
      </c>
      <c r="K86" s="78">
        <v>1</v>
      </c>
      <c r="L86" s="78">
        <v>0.75</v>
      </c>
      <c r="M86" s="78">
        <v>1</v>
      </c>
      <c r="N86" s="78">
        <v>1</v>
      </c>
      <c r="O86" s="78" t="s">
        <v>519</v>
      </c>
      <c r="P86" s="78" t="s">
        <v>519</v>
      </c>
      <c r="Q86" s="78" t="s">
        <v>519</v>
      </c>
      <c r="R86" s="78" t="s">
        <v>519</v>
      </c>
      <c r="S86" s="78" t="s">
        <v>519</v>
      </c>
      <c r="T86" s="78" t="s">
        <v>519</v>
      </c>
      <c r="U86" s="78" t="s">
        <v>519</v>
      </c>
      <c r="V86" s="78" t="s">
        <v>519</v>
      </c>
      <c r="W86" s="78" t="s">
        <v>519</v>
      </c>
      <c r="X86" s="78">
        <v>1</v>
      </c>
      <c r="Y86" s="78" t="s">
        <v>519</v>
      </c>
      <c r="Z86" s="78" t="s">
        <v>519</v>
      </c>
      <c r="AA86" s="78">
        <v>1</v>
      </c>
      <c r="AB86" s="78">
        <v>1</v>
      </c>
      <c r="AC86" s="78">
        <v>1</v>
      </c>
      <c r="AD86" s="78" t="s">
        <v>519</v>
      </c>
      <c r="AE86" s="78" t="s">
        <v>519</v>
      </c>
      <c r="AF86" s="78">
        <v>1</v>
      </c>
      <c r="AG86" s="78">
        <v>1</v>
      </c>
      <c r="AH86" s="78">
        <v>1</v>
      </c>
      <c r="AI86" s="78" t="s">
        <v>519</v>
      </c>
      <c r="AJ86" s="78" t="s">
        <v>519</v>
      </c>
      <c r="AK86" s="78" t="s">
        <v>519</v>
      </c>
      <c r="AL86" s="78" t="s">
        <v>519</v>
      </c>
      <c r="AM86" s="78">
        <v>1</v>
      </c>
      <c r="AN86" s="78">
        <v>1</v>
      </c>
      <c r="AO86" s="78">
        <v>1</v>
      </c>
      <c r="AP86" s="78">
        <v>1</v>
      </c>
      <c r="AQ86" s="78" t="s">
        <v>519</v>
      </c>
      <c r="AR86" s="78" t="s">
        <v>519</v>
      </c>
      <c r="AS86" s="78" t="s">
        <v>519</v>
      </c>
      <c r="AT86" s="78">
        <v>1</v>
      </c>
    </row>
    <row r="87" spans="1:46" ht="35.1" customHeight="1" x14ac:dyDescent="0.2">
      <c r="A87" s="78">
        <v>85</v>
      </c>
      <c r="B87" s="79" t="s">
        <v>312</v>
      </c>
      <c r="C87" s="78" t="s">
        <v>305</v>
      </c>
      <c r="D87" s="78" t="s">
        <v>205</v>
      </c>
      <c r="E87" s="78">
        <v>1</v>
      </c>
      <c r="F87" s="78">
        <v>1</v>
      </c>
      <c r="G87" s="78">
        <v>0.5</v>
      </c>
      <c r="H87" s="78" t="s">
        <v>519</v>
      </c>
      <c r="I87" s="78" t="s">
        <v>519</v>
      </c>
      <c r="J87" s="78" t="s">
        <v>519</v>
      </c>
      <c r="K87" s="78">
        <v>1</v>
      </c>
      <c r="L87" s="78">
        <v>0.75</v>
      </c>
      <c r="M87" s="78">
        <v>1</v>
      </c>
      <c r="N87" s="78">
        <v>0.5</v>
      </c>
      <c r="O87" s="78">
        <v>1</v>
      </c>
      <c r="P87" s="78">
        <v>1</v>
      </c>
      <c r="Q87" s="78">
        <v>1</v>
      </c>
      <c r="R87" s="78" t="s">
        <v>519</v>
      </c>
      <c r="S87" s="78">
        <v>1</v>
      </c>
      <c r="T87" s="78" t="s">
        <v>519</v>
      </c>
      <c r="U87" s="78" t="s">
        <v>519</v>
      </c>
      <c r="V87" s="78" t="s">
        <v>519</v>
      </c>
      <c r="W87" s="78" t="s">
        <v>519</v>
      </c>
      <c r="X87" s="78">
        <v>1</v>
      </c>
      <c r="Y87" s="78" t="s">
        <v>519</v>
      </c>
      <c r="Z87" s="78" t="s">
        <v>519</v>
      </c>
      <c r="AA87" s="78" t="s">
        <v>519</v>
      </c>
      <c r="AB87" s="78">
        <v>1</v>
      </c>
      <c r="AC87" s="78">
        <v>1</v>
      </c>
      <c r="AD87" s="78">
        <v>1</v>
      </c>
      <c r="AE87" s="78" t="s">
        <v>519</v>
      </c>
      <c r="AF87" s="78">
        <v>1</v>
      </c>
      <c r="AG87" s="78" t="s">
        <v>519</v>
      </c>
      <c r="AH87" s="78" t="s">
        <v>519</v>
      </c>
      <c r="AI87" s="78" t="s">
        <v>519</v>
      </c>
      <c r="AJ87" s="78">
        <v>1</v>
      </c>
      <c r="AK87" s="78" t="s">
        <v>519</v>
      </c>
      <c r="AL87" s="78" t="s">
        <v>519</v>
      </c>
      <c r="AM87" s="78">
        <v>1</v>
      </c>
      <c r="AN87" s="78">
        <v>1</v>
      </c>
      <c r="AO87" s="78">
        <v>1</v>
      </c>
      <c r="AP87" s="78">
        <v>1</v>
      </c>
      <c r="AQ87" s="78" t="s">
        <v>519</v>
      </c>
      <c r="AR87" s="78" t="s">
        <v>519</v>
      </c>
      <c r="AS87" s="78" t="s">
        <v>519</v>
      </c>
      <c r="AT87" s="78">
        <v>1</v>
      </c>
    </row>
    <row r="88" spans="1:46" ht="35.1" customHeight="1" x14ac:dyDescent="0.2">
      <c r="A88" s="78">
        <v>86</v>
      </c>
      <c r="B88" s="79" t="s">
        <v>544</v>
      </c>
      <c r="C88" s="78" t="s">
        <v>305</v>
      </c>
      <c r="D88" s="78" t="s">
        <v>207</v>
      </c>
      <c r="E88" s="78">
        <v>1</v>
      </c>
      <c r="F88" s="78">
        <v>1</v>
      </c>
      <c r="G88" s="78">
        <v>0.5</v>
      </c>
      <c r="H88" s="78" t="s">
        <v>519</v>
      </c>
      <c r="I88" s="78" t="s">
        <v>519</v>
      </c>
      <c r="J88" s="78" t="s">
        <v>519</v>
      </c>
      <c r="K88" s="78">
        <v>1</v>
      </c>
      <c r="L88" s="78">
        <v>0.75</v>
      </c>
      <c r="M88" s="78">
        <v>1</v>
      </c>
      <c r="N88" s="78">
        <v>0.5</v>
      </c>
      <c r="O88" s="78" t="s">
        <v>519</v>
      </c>
      <c r="P88" s="78" t="s">
        <v>519</v>
      </c>
      <c r="Q88" s="78" t="s">
        <v>519</v>
      </c>
      <c r="R88" s="78" t="s">
        <v>519</v>
      </c>
      <c r="S88" s="78" t="s">
        <v>519</v>
      </c>
      <c r="T88" s="78" t="s">
        <v>519</v>
      </c>
      <c r="U88" s="78" t="s">
        <v>519</v>
      </c>
      <c r="V88" s="78" t="s">
        <v>519</v>
      </c>
      <c r="W88" s="78" t="s">
        <v>519</v>
      </c>
      <c r="X88" s="78">
        <v>1</v>
      </c>
      <c r="Y88" s="78" t="s">
        <v>519</v>
      </c>
      <c r="Z88" s="78">
        <v>1</v>
      </c>
      <c r="AA88" s="78">
        <v>1</v>
      </c>
      <c r="AB88" s="78">
        <v>1</v>
      </c>
      <c r="AC88" s="78">
        <v>1</v>
      </c>
      <c r="AD88" s="78" t="s">
        <v>519</v>
      </c>
      <c r="AE88" s="78" t="s">
        <v>519</v>
      </c>
      <c r="AF88" s="78">
        <v>1</v>
      </c>
      <c r="AG88" s="78" t="s">
        <v>519</v>
      </c>
      <c r="AH88" s="78" t="s">
        <v>519</v>
      </c>
      <c r="AI88" s="78" t="s">
        <v>519</v>
      </c>
      <c r="AJ88" s="78" t="s">
        <v>519</v>
      </c>
      <c r="AK88" s="78" t="s">
        <v>519</v>
      </c>
      <c r="AL88" s="78" t="s">
        <v>519</v>
      </c>
      <c r="AM88" s="78">
        <v>1</v>
      </c>
      <c r="AN88" s="78">
        <v>1</v>
      </c>
      <c r="AO88" s="78">
        <v>1</v>
      </c>
      <c r="AP88" s="78">
        <v>1</v>
      </c>
      <c r="AQ88" s="78" t="s">
        <v>519</v>
      </c>
      <c r="AR88" s="78" t="s">
        <v>519</v>
      </c>
      <c r="AS88" s="78" t="s">
        <v>519</v>
      </c>
      <c r="AT88" s="78">
        <v>1</v>
      </c>
    </row>
    <row r="89" spans="1:46" ht="35.1" customHeight="1" x14ac:dyDescent="0.2">
      <c r="A89" s="78">
        <v>87</v>
      </c>
      <c r="B89" s="79" t="s">
        <v>315</v>
      </c>
      <c r="C89" s="78" t="s">
        <v>305</v>
      </c>
      <c r="D89" s="78" t="s">
        <v>209</v>
      </c>
      <c r="E89" s="78">
        <v>1</v>
      </c>
      <c r="F89" s="78">
        <v>1</v>
      </c>
      <c r="G89" s="78">
        <v>0.5</v>
      </c>
      <c r="H89" s="78" t="s">
        <v>519</v>
      </c>
      <c r="I89" s="78" t="s">
        <v>519</v>
      </c>
      <c r="J89" s="78" t="s">
        <v>519</v>
      </c>
      <c r="K89" s="78">
        <v>1</v>
      </c>
      <c r="L89" s="78">
        <v>0.75</v>
      </c>
      <c r="M89" s="78" t="s">
        <v>519</v>
      </c>
      <c r="N89" s="78" t="s">
        <v>519</v>
      </c>
      <c r="O89" s="78" t="s">
        <v>519</v>
      </c>
      <c r="P89" s="78" t="s">
        <v>519</v>
      </c>
      <c r="Q89" s="78" t="s">
        <v>519</v>
      </c>
      <c r="R89" s="78" t="s">
        <v>519</v>
      </c>
      <c r="S89" s="78" t="s">
        <v>519</v>
      </c>
      <c r="T89" s="78" t="s">
        <v>519</v>
      </c>
      <c r="U89" s="78" t="s">
        <v>519</v>
      </c>
      <c r="V89" s="78" t="s">
        <v>519</v>
      </c>
      <c r="W89" s="78" t="s">
        <v>519</v>
      </c>
      <c r="X89" s="78">
        <v>1</v>
      </c>
      <c r="Y89" s="78" t="s">
        <v>519</v>
      </c>
      <c r="Z89" s="78" t="s">
        <v>519</v>
      </c>
      <c r="AA89" s="78">
        <v>1</v>
      </c>
      <c r="AB89" s="78">
        <v>1</v>
      </c>
      <c r="AC89" s="78">
        <v>1</v>
      </c>
      <c r="AD89" s="78" t="s">
        <v>519</v>
      </c>
      <c r="AE89" s="78" t="s">
        <v>519</v>
      </c>
      <c r="AF89" s="78">
        <v>1</v>
      </c>
      <c r="AG89" s="78" t="s">
        <v>519</v>
      </c>
      <c r="AH89" s="78" t="s">
        <v>519</v>
      </c>
      <c r="AI89" s="78" t="s">
        <v>519</v>
      </c>
      <c r="AJ89" s="78" t="s">
        <v>519</v>
      </c>
      <c r="AK89" s="78" t="s">
        <v>519</v>
      </c>
      <c r="AL89" s="78" t="s">
        <v>519</v>
      </c>
      <c r="AM89" s="78">
        <v>1</v>
      </c>
      <c r="AN89" s="78">
        <v>1</v>
      </c>
      <c r="AO89" s="78" t="s">
        <v>519</v>
      </c>
      <c r="AP89" s="78" t="s">
        <v>519</v>
      </c>
      <c r="AQ89" s="78" t="s">
        <v>519</v>
      </c>
      <c r="AR89" s="78" t="s">
        <v>519</v>
      </c>
      <c r="AS89" s="78" t="s">
        <v>519</v>
      </c>
      <c r="AT89" s="78" t="s">
        <v>519</v>
      </c>
    </row>
    <row r="90" spans="1:46" ht="35.1" customHeight="1" x14ac:dyDescent="0.2">
      <c r="A90" s="78">
        <v>88</v>
      </c>
      <c r="B90" s="79" t="s">
        <v>316</v>
      </c>
      <c r="C90" s="78" t="s">
        <v>305</v>
      </c>
      <c r="D90" s="78" t="s">
        <v>211</v>
      </c>
      <c r="E90" s="78">
        <v>1</v>
      </c>
      <c r="F90" s="78">
        <v>1</v>
      </c>
      <c r="G90" s="78">
        <v>0.5</v>
      </c>
      <c r="H90" s="78" t="s">
        <v>519</v>
      </c>
      <c r="I90" s="78" t="s">
        <v>519</v>
      </c>
      <c r="J90" s="78" t="s">
        <v>519</v>
      </c>
      <c r="K90" s="78" t="s">
        <v>519</v>
      </c>
      <c r="L90" s="78">
        <v>0.75</v>
      </c>
      <c r="M90" s="78" t="s">
        <v>519</v>
      </c>
      <c r="N90" s="78">
        <v>1</v>
      </c>
      <c r="O90" s="78">
        <v>1</v>
      </c>
      <c r="P90" s="78" t="s">
        <v>519</v>
      </c>
      <c r="Q90" s="78" t="s">
        <v>519</v>
      </c>
      <c r="R90" s="78" t="s">
        <v>519</v>
      </c>
      <c r="S90" s="78" t="s">
        <v>519</v>
      </c>
      <c r="T90" s="78" t="s">
        <v>519</v>
      </c>
      <c r="U90" s="78" t="s">
        <v>519</v>
      </c>
      <c r="V90" s="78" t="s">
        <v>519</v>
      </c>
      <c r="W90" s="78" t="s">
        <v>519</v>
      </c>
      <c r="X90" s="78" t="s">
        <v>519</v>
      </c>
      <c r="Y90" s="78" t="s">
        <v>519</v>
      </c>
      <c r="Z90" s="78" t="s">
        <v>519</v>
      </c>
      <c r="AA90" s="78">
        <v>1</v>
      </c>
      <c r="AB90" s="78">
        <v>1</v>
      </c>
      <c r="AC90" s="78" t="s">
        <v>519</v>
      </c>
      <c r="AD90" s="78" t="s">
        <v>519</v>
      </c>
      <c r="AE90" s="78" t="s">
        <v>519</v>
      </c>
      <c r="AF90" s="78">
        <v>1</v>
      </c>
      <c r="AG90" s="78" t="s">
        <v>519</v>
      </c>
      <c r="AH90" s="78" t="s">
        <v>519</v>
      </c>
      <c r="AI90" s="78">
        <v>1</v>
      </c>
      <c r="AJ90" s="78" t="s">
        <v>519</v>
      </c>
      <c r="AK90" s="78" t="s">
        <v>519</v>
      </c>
      <c r="AL90" s="78" t="s">
        <v>519</v>
      </c>
      <c r="AM90" s="78" t="s">
        <v>519</v>
      </c>
      <c r="AN90" s="78" t="s">
        <v>519</v>
      </c>
      <c r="AO90" s="78">
        <v>1</v>
      </c>
      <c r="AP90" s="78">
        <v>1</v>
      </c>
      <c r="AQ90" s="78" t="s">
        <v>519</v>
      </c>
      <c r="AR90" s="78" t="s">
        <v>519</v>
      </c>
      <c r="AS90" s="78" t="s">
        <v>519</v>
      </c>
      <c r="AT90" s="78" t="s">
        <v>519</v>
      </c>
    </row>
    <row r="91" spans="1:46" ht="35.1" customHeight="1" x14ac:dyDescent="0.2">
      <c r="A91" s="78">
        <v>89</v>
      </c>
      <c r="B91" s="79" t="s">
        <v>317</v>
      </c>
      <c r="C91" s="78" t="s">
        <v>305</v>
      </c>
      <c r="D91" s="78" t="s">
        <v>213</v>
      </c>
      <c r="E91" s="78">
        <v>1</v>
      </c>
      <c r="F91" s="78">
        <v>1</v>
      </c>
      <c r="G91" s="78">
        <v>0.5</v>
      </c>
      <c r="H91" s="78" t="s">
        <v>519</v>
      </c>
      <c r="I91" s="78" t="s">
        <v>519</v>
      </c>
      <c r="J91" s="78" t="s">
        <v>519</v>
      </c>
      <c r="K91" s="78">
        <v>1</v>
      </c>
      <c r="L91" s="78">
        <v>0.75</v>
      </c>
      <c r="M91" s="78">
        <v>0.5</v>
      </c>
      <c r="N91" s="78">
        <v>1</v>
      </c>
      <c r="O91" s="78" t="s">
        <v>519</v>
      </c>
      <c r="P91" s="78">
        <v>1</v>
      </c>
      <c r="Q91" s="78" t="s">
        <v>519</v>
      </c>
      <c r="R91" s="78" t="s">
        <v>519</v>
      </c>
      <c r="S91" s="78">
        <v>1</v>
      </c>
      <c r="T91" s="78" t="s">
        <v>519</v>
      </c>
      <c r="U91" s="78" t="s">
        <v>519</v>
      </c>
      <c r="V91" s="78" t="s">
        <v>519</v>
      </c>
      <c r="W91" s="78" t="s">
        <v>519</v>
      </c>
      <c r="X91" s="78" t="s">
        <v>519</v>
      </c>
      <c r="Y91" s="78" t="s">
        <v>519</v>
      </c>
      <c r="Z91" s="78" t="s">
        <v>519</v>
      </c>
      <c r="AA91" s="78">
        <v>1</v>
      </c>
      <c r="AB91" s="78">
        <v>1</v>
      </c>
      <c r="AC91" s="78" t="s">
        <v>519</v>
      </c>
      <c r="AD91" s="78" t="s">
        <v>519</v>
      </c>
      <c r="AE91" s="78" t="s">
        <v>519</v>
      </c>
      <c r="AF91" s="78" t="s">
        <v>519</v>
      </c>
      <c r="AG91" s="78" t="s">
        <v>519</v>
      </c>
      <c r="AH91" s="78" t="s">
        <v>519</v>
      </c>
      <c r="AI91" s="78">
        <v>1</v>
      </c>
      <c r="AJ91" s="78" t="s">
        <v>519</v>
      </c>
      <c r="AK91" s="78" t="s">
        <v>519</v>
      </c>
      <c r="AL91" s="78" t="s">
        <v>519</v>
      </c>
      <c r="AM91" s="78">
        <v>1</v>
      </c>
      <c r="AN91" s="78">
        <v>1</v>
      </c>
      <c r="AO91" s="78" t="s">
        <v>519</v>
      </c>
      <c r="AP91" s="78" t="s">
        <v>519</v>
      </c>
      <c r="AQ91" s="78" t="s">
        <v>519</v>
      </c>
      <c r="AR91" s="78">
        <v>1</v>
      </c>
      <c r="AS91" s="78" t="s">
        <v>519</v>
      </c>
      <c r="AT91" s="78">
        <v>1</v>
      </c>
    </row>
    <row r="92" spans="1:46" ht="35.1" customHeight="1" x14ac:dyDescent="0.2">
      <c r="A92" s="78">
        <v>90</v>
      </c>
      <c r="B92" s="79" t="s">
        <v>545</v>
      </c>
      <c r="C92" s="78" t="s">
        <v>305</v>
      </c>
      <c r="D92" s="78" t="s">
        <v>215</v>
      </c>
      <c r="E92" s="78">
        <v>1</v>
      </c>
      <c r="F92" s="78">
        <v>1</v>
      </c>
      <c r="G92" s="78">
        <v>0.5</v>
      </c>
      <c r="H92" s="78" t="s">
        <v>519</v>
      </c>
      <c r="I92" s="78">
        <v>1</v>
      </c>
      <c r="J92" s="78">
        <v>1</v>
      </c>
      <c r="K92" s="78">
        <v>1</v>
      </c>
      <c r="L92" s="78">
        <v>1</v>
      </c>
      <c r="M92" s="78">
        <v>0.5</v>
      </c>
      <c r="N92" s="78">
        <v>1</v>
      </c>
      <c r="O92" s="78" t="s">
        <v>519</v>
      </c>
      <c r="P92" s="78">
        <v>1</v>
      </c>
      <c r="Q92" s="78">
        <v>1</v>
      </c>
      <c r="R92" s="78">
        <v>1</v>
      </c>
      <c r="S92" s="78">
        <v>1</v>
      </c>
      <c r="T92" s="78">
        <v>1</v>
      </c>
      <c r="U92" s="78" t="s">
        <v>519</v>
      </c>
      <c r="V92" s="78" t="s">
        <v>519</v>
      </c>
      <c r="W92" s="78" t="s">
        <v>519</v>
      </c>
      <c r="X92" s="78">
        <v>1</v>
      </c>
      <c r="Y92" s="78" t="s">
        <v>519</v>
      </c>
      <c r="Z92" s="78">
        <v>1</v>
      </c>
      <c r="AA92" s="78" t="s">
        <v>519</v>
      </c>
      <c r="AB92" s="78">
        <v>1</v>
      </c>
      <c r="AC92" s="78">
        <v>1</v>
      </c>
      <c r="AD92" s="78">
        <v>1</v>
      </c>
      <c r="AE92" s="78" t="s">
        <v>519</v>
      </c>
      <c r="AF92" s="78">
        <v>1</v>
      </c>
      <c r="AG92" s="78">
        <v>1</v>
      </c>
      <c r="AH92" s="78">
        <v>1</v>
      </c>
      <c r="AI92" s="78">
        <v>1</v>
      </c>
      <c r="AJ92" s="78" t="s">
        <v>519</v>
      </c>
      <c r="AK92" s="78">
        <v>1</v>
      </c>
      <c r="AL92" s="78">
        <v>1</v>
      </c>
      <c r="AM92" s="78">
        <v>1</v>
      </c>
      <c r="AN92" s="78">
        <v>1</v>
      </c>
      <c r="AO92" s="78">
        <v>1</v>
      </c>
      <c r="AP92" s="78">
        <v>1</v>
      </c>
      <c r="AQ92" s="78" t="s">
        <v>519</v>
      </c>
      <c r="AR92" s="78" t="s">
        <v>519</v>
      </c>
      <c r="AS92" s="78" t="s">
        <v>519</v>
      </c>
      <c r="AT92" s="78">
        <v>1</v>
      </c>
    </row>
    <row r="93" spans="1:46" ht="35.1" customHeight="1" x14ac:dyDescent="0.2">
      <c r="A93" s="78">
        <v>91</v>
      </c>
      <c r="B93" s="79" t="s">
        <v>318</v>
      </c>
      <c r="C93" s="78" t="s">
        <v>305</v>
      </c>
      <c r="D93" s="78" t="s">
        <v>217</v>
      </c>
      <c r="E93" s="78">
        <v>1</v>
      </c>
      <c r="F93" s="78">
        <v>1</v>
      </c>
      <c r="G93" s="78">
        <v>0.5</v>
      </c>
      <c r="H93" s="78" t="s">
        <v>519</v>
      </c>
      <c r="I93" s="78" t="s">
        <v>519</v>
      </c>
      <c r="J93" s="78" t="s">
        <v>519</v>
      </c>
      <c r="K93" s="78">
        <v>1</v>
      </c>
      <c r="L93" s="78">
        <v>0.75</v>
      </c>
      <c r="M93" s="78">
        <v>1</v>
      </c>
      <c r="N93" s="78">
        <v>1</v>
      </c>
      <c r="O93" s="78">
        <v>1</v>
      </c>
      <c r="P93" s="78">
        <v>1</v>
      </c>
      <c r="Q93" s="78" t="s">
        <v>519</v>
      </c>
      <c r="R93" s="78" t="s">
        <v>519</v>
      </c>
      <c r="S93" s="78">
        <v>1</v>
      </c>
      <c r="T93" s="78" t="s">
        <v>519</v>
      </c>
      <c r="U93" s="78" t="s">
        <v>519</v>
      </c>
      <c r="V93" s="78" t="s">
        <v>519</v>
      </c>
      <c r="W93" s="78" t="s">
        <v>519</v>
      </c>
      <c r="X93" s="78" t="s">
        <v>519</v>
      </c>
      <c r="Y93" s="78" t="s">
        <v>519</v>
      </c>
      <c r="Z93" s="78" t="s">
        <v>519</v>
      </c>
      <c r="AA93" s="78" t="s">
        <v>519</v>
      </c>
      <c r="AB93" s="78">
        <v>1</v>
      </c>
      <c r="AC93" s="78">
        <v>1</v>
      </c>
      <c r="AD93" s="78" t="s">
        <v>519</v>
      </c>
      <c r="AE93" s="78" t="s">
        <v>519</v>
      </c>
      <c r="AF93" s="78">
        <v>1</v>
      </c>
      <c r="AG93" s="78" t="s">
        <v>519</v>
      </c>
      <c r="AH93" s="78" t="s">
        <v>519</v>
      </c>
      <c r="AI93" s="78">
        <v>1</v>
      </c>
      <c r="AJ93" s="78" t="s">
        <v>519</v>
      </c>
      <c r="AK93" s="78" t="s">
        <v>519</v>
      </c>
      <c r="AL93" s="78" t="s">
        <v>519</v>
      </c>
      <c r="AM93" s="78">
        <v>1</v>
      </c>
      <c r="AN93" s="78">
        <v>1</v>
      </c>
      <c r="AO93" s="78" t="s">
        <v>519</v>
      </c>
      <c r="AP93" s="78" t="s">
        <v>519</v>
      </c>
      <c r="AQ93" s="78" t="s">
        <v>519</v>
      </c>
      <c r="AR93" s="78">
        <v>1</v>
      </c>
      <c r="AS93" s="78" t="s">
        <v>519</v>
      </c>
      <c r="AT93" s="78" t="s">
        <v>519</v>
      </c>
    </row>
    <row r="94" spans="1:46" ht="35.1" customHeight="1" x14ac:dyDescent="0.2">
      <c r="A94" s="78">
        <v>92</v>
      </c>
      <c r="B94" s="79" t="s">
        <v>319</v>
      </c>
      <c r="C94" s="78" t="s">
        <v>305</v>
      </c>
      <c r="D94" s="78" t="s">
        <v>221</v>
      </c>
      <c r="E94" s="78">
        <v>1</v>
      </c>
      <c r="F94" s="78">
        <v>1</v>
      </c>
      <c r="G94" s="78" t="s">
        <v>519</v>
      </c>
      <c r="H94" s="78" t="s">
        <v>519</v>
      </c>
      <c r="I94" s="78" t="s">
        <v>519</v>
      </c>
      <c r="J94" s="78" t="s">
        <v>519</v>
      </c>
      <c r="K94" s="78" t="s">
        <v>519</v>
      </c>
      <c r="L94" s="78">
        <v>0.75</v>
      </c>
      <c r="M94" s="78" t="s">
        <v>519</v>
      </c>
      <c r="N94" s="78" t="s">
        <v>519</v>
      </c>
      <c r="O94" s="78" t="s">
        <v>519</v>
      </c>
      <c r="P94" s="78" t="s">
        <v>519</v>
      </c>
      <c r="Q94" s="78">
        <v>1</v>
      </c>
      <c r="R94" s="78">
        <v>1</v>
      </c>
      <c r="S94" s="78">
        <v>1</v>
      </c>
      <c r="T94" s="78" t="s">
        <v>519</v>
      </c>
      <c r="U94" s="78" t="s">
        <v>519</v>
      </c>
      <c r="V94" s="78" t="s">
        <v>519</v>
      </c>
      <c r="W94" s="78" t="s">
        <v>519</v>
      </c>
      <c r="X94" s="78">
        <v>1</v>
      </c>
      <c r="Y94" s="78" t="s">
        <v>519</v>
      </c>
      <c r="Z94" s="78" t="s">
        <v>519</v>
      </c>
      <c r="AA94" s="78" t="s">
        <v>519</v>
      </c>
      <c r="AB94" s="78" t="s">
        <v>519</v>
      </c>
      <c r="AC94" s="78" t="s">
        <v>519</v>
      </c>
      <c r="AD94" s="78" t="s">
        <v>519</v>
      </c>
      <c r="AE94" s="78" t="s">
        <v>519</v>
      </c>
      <c r="AF94" s="78" t="s">
        <v>519</v>
      </c>
      <c r="AG94" s="78">
        <v>1</v>
      </c>
      <c r="AH94" s="78">
        <v>1</v>
      </c>
      <c r="AI94" s="78">
        <v>1</v>
      </c>
      <c r="AJ94" s="78">
        <v>1</v>
      </c>
      <c r="AK94" s="78" t="s">
        <v>519</v>
      </c>
      <c r="AL94" s="78" t="s">
        <v>519</v>
      </c>
      <c r="AM94" s="78">
        <v>1</v>
      </c>
      <c r="AN94" s="78">
        <v>1</v>
      </c>
      <c r="AO94" s="78" t="s">
        <v>519</v>
      </c>
      <c r="AP94" s="78" t="s">
        <v>519</v>
      </c>
      <c r="AQ94" s="78" t="s">
        <v>519</v>
      </c>
      <c r="AR94" s="78" t="s">
        <v>519</v>
      </c>
      <c r="AS94" s="78" t="s">
        <v>519</v>
      </c>
      <c r="AT94" s="78">
        <v>1</v>
      </c>
    </row>
    <row r="95" spans="1:46" ht="35.1" customHeight="1" x14ac:dyDescent="0.2">
      <c r="A95" s="78">
        <v>93</v>
      </c>
      <c r="B95" s="79" t="s">
        <v>321</v>
      </c>
      <c r="C95" s="78" t="s">
        <v>305</v>
      </c>
      <c r="D95" s="78" t="s">
        <v>223</v>
      </c>
      <c r="E95" s="78">
        <v>1</v>
      </c>
      <c r="F95" s="78">
        <v>1</v>
      </c>
      <c r="G95" s="78">
        <v>0.5</v>
      </c>
      <c r="H95" s="78" t="s">
        <v>519</v>
      </c>
      <c r="I95" s="78" t="s">
        <v>519</v>
      </c>
      <c r="J95" s="78" t="s">
        <v>519</v>
      </c>
      <c r="K95" s="78">
        <v>1</v>
      </c>
      <c r="L95" s="78">
        <v>0.75</v>
      </c>
      <c r="M95" s="78">
        <v>0.5</v>
      </c>
      <c r="N95" s="78">
        <v>1</v>
      </c>
      <c r="O95" s="78" t="s">
        <v>519</v>
      </c>
      <c r="P95" s="78" t="s">
        <v>519</v>
      </c>
      <c r="Q95" s="78">
        <v>1</v>
      </c>
      <c r="R95" s="78">
        <v>1</v>
      </c>
      <c r="S95" s="78" t="s">
        <v>519</v>
      </c>
      <c r="T95" s="78" t="s">
        <v>519</v>
      </c>
      <c r="U95" s="78" t="s">
        <v>519</v>
      </c>
      <c r="V95" s="78" t="s">
        <v>519</v>
      </c>
      <c r="W95" s="78" t="s">
        <v>519</v>
      </c>
      <c r="X95" s="78" t="s">
        <v>519</v>
      </c>
      <c r="Y95" s="78" t="s">
        <v>519</v>
      </c>
      <c r="Z95" s="78">
        <v>1</v>
      </c>
      <c r="AA95" s="78">
        <v>1</v>
      </c>
      <c r="AB95" s="78">
        <v>1</v>
      </c>
      <c r="AC95" s="78">
        <v>1</v>
      </c>
      <c r="AD95" s="78" t="s">
        <v>519</v>
      </c>
      <c r="AE95" s="78" t="s">
        <v>519</v>
      </c>
      <c r="AF95" s="78">
        <v>1</v>
      </c>
      <c r="AG95" s="78" t="s">
        <v>519</v>
      </c>
      <c r="AH95" s="78">
        <v>1</v>
      </c>
      <c r="AI95" s="78">
        <v>1</v>
      </c>
      <c r="AJ95" s="78" t="s">
        <v>519</v>
      </c>
      <c r="AK95" s="78" t="s">
        <v>519</v>
      </c>
      <c r="AL95" s="78" t="s">
        <v>519</v>
      </c>
      <c r="AM95" s="78">
        <v>1</v>
      </c>
      <c r="AN95" s="78">
        <v>1</v>
      </c>
      <c r="AO95" s="83">
        <v>1</v>
      </c>
      <c r="AP95" s="78">
        <v>1</v>
      </c>
      <c r="AQ95" s="78" t="s">
        <v>519</v>
      </c>
      <c r="AR95" s="78" t="s">
        <v>519</v>
      </c>
      <c r="AS95" s="78" t="s">
        <v>519</v>
      </c>
      <c r="AT95" s="78">
        <v>1</v>
      </c>
    </row>
    <row r="96" spans="1:46" ht="35.1" customHeight="1" x14ac:dyDescent="0.2">
      <c r="A96" s="78">
        <v>94</v>
      </c>
      <c r="B96" s="79" t="s">
        <v>322</v>
      </c>
      <c r="C96" s="78" t="s">
        <v>305</v>
      </c>
      <c r="D96" s="78" t="s">
        <v>225</v>
      </c>
      <c r="E96" s="78">
        <v>1</v>
      </c>
      <c r="F96" s="78">
        <v>1</v>
      </c>
      <c r="G96" s="78">
        <v>0.5</v>
      </c>
      <c r="H96" s="78" t="s">
        <v>519</v>
      </c>
      <c r="I96" s="78" t="s">
        <v>519</v>
      </c>
      <c r="J96" s="78" t="s">
        <v>519</v>
      </c>
      <c r="K96" s="78" t="s">
        <v>519</v>
      </c>
      <c r="L96" s="78">
        <v>0.75</v>
      </c>
      <c r="M96" s="78">
        <v>0.5</v>
      </c>
      <c r="N96" s="78">
        <v>1</v>
      </c>
      <c r="O96" s="78">
        <v>1</v>
      </c>
      <c r="P96" s="78" t="s">
        <v>519</v>
      </c>
      <c r="Q96" s="78" t="s">
        <v>519</v>
      </c>
      <c r="R96" s="78" t="s">
        <v>519</v>
      </c>
      <c r="S96" s="78" t="s">
        <v>519</v>
      </c>
      <c r="T96" s="78" t="s">
        <v>519</v>
      </c>
      <c r="U96" s="78" t="s">
        <v>519</v>
      </c>
      <c r="V96" s="78" t="s">
        <v>519</v>
      </c>
      <c r="W96" s="78" t="s">
        <v>519</v>
      </c>
      <c r="X96" s="78" t="s">
        <v>519</v>
      </c>
      <c r="Y96" s="78" t="s">
        <v>519</v>
      </c>
      <c r="Z96" s="78">
        <v>1</v>
      </c>
      <c r="AA96" s="78">
        <v>1</v>
      </c>
      <c r="AB96" s="78">
        <v>1</v>
      </c>
      <c r="AC96" s="78" t="s">
        <v>519</v>
      </c>
      <c r="AD96" s="78" t="s">
        <v>519</v>
      </c>
      <c r="AE96" s="78" t="s">
        <v>519</v>
      </c>
      <c r="AF96" s="78">
        <v>1</v>
      </c>
      <c r="AG96" s="78" t="s">
        <v>519</v>
      </c>
      <c r="AH96" s="78" t="s">
        <v>519</v>
      </c>
      <c r="AI96" s="78" t="s">
        <v>519</v>
      </c>
      <c r="AJ96" s="78" t="s">
        <v>519</v>
      </c>
      <c r="AK96" s="78" t="s">
        <v>519</v>
      </c>
      <c r="AL96" s="78" t="s">
        <v>519</v>
      </c>
      <c r="AM96" s="78">
        <v>1</v>
      </c>
      <c r="AN96" s="78">
        <v>1</v>
      </c>
      <c r="AO96" s="78" t="s">
        <v>519</v>
      </c>
      <c r="AP96" s="78" t="s">
        <v>519</v>
      </c>
      <c r="AQ96" s="78" t="s">
        <v>519</v>
      </c>
      <c r="AR96" s="78">
        <v>1</v>
      </c>
      <c r="AS96" s="78" t="s">
        <v>519</v>
      </c>
      <c r="AT96" s="78">
        <v>1</v>
      </c>
    </row>
    <row r="97" spans="1:46" ht="35.1" customHeight="1" x14ac:dyDescent="0.2">
      <c r="A97" s="78">
        <v>95</v>
      </c>
      <c r="B97" s="79" t="s">
        <v>323</v>
      </c>
      <c r="C97" s="78" t="s">
        <v>305</v>
      </c>
      <c r="D97" s="78" t="s">
        <v>227</v>
      </c>
      <c r="E97" s="78">
        <v>1</v>
      </c>
      <c r="F97" s="78" t="s">
        <v>519</v>
      </c>
      <c r="G97" s="78">
        <v>0.5</v>
      </c>
      <c r="H97" s="78" t="s">
        <v>519</v>
      </c>
      <c r="I97" s="78">
        <v>1</v>
      </c>
      <c r="J97" s="78">
        <v>1</v>
      </c>
      <c r="K97" s="78">
        <v>1</v>
      </c>
      <c r="L97" s="78">
        <v>0.75</v>
      </c>
      <c r="M97" s="78">
        <v>0.5</v>
      </c>
      <c r="N97" s="78" t="s">
        <v>519</v>
      </c>
      <c r="O97" s="78" t="s">
        <v>519</v>
      </c>
      <c r="P97" s="78" t="s">
        <v>519</v>
      </c>
      <c r="Q97" s="78" t="s">
        <v>519</v>
      </c>
      <c r="R97" s="78" t="s">
        <v>519</v>
      </c>
      <c r="S97" s="78">
        <v>1</v>
      </c>
      <c r="T97" s="78" t="s">
        <v>519</v>
      </c>
      <c r="U97" s="78" t="s">
        <v>519</v>
      </c>
      <c r="V97" s="78" t="s">
        <v>519</v>
      </c>
      <c r="W97" s="78" t="s">
        <v>519</v>
      </c>
      <c r="X97" s="78" t="s">
        <v>519</v>
      </c>
      <c r="Y97" s="78" t="s">
        <v>519</v>
      </c>
      <c r="Z97" s="78">
        <v>1</v>
      </c>
      <c r="AA97" s="78">
        <v>1</v>
      </c>
      <c r="AB97" s="78">
        <v>1</v>
      </c>
      <c r="AC97" s="78" t="s">
        <v>519</v>
      </c>
      <c r="AD97" s="78" t="s">
        <v>519</v>
      </c>
      <c r="AE97" s="78" t="s">
        <v>519</v>
      </c>
      <c r="AF97" s="78">
        <v>1</v>
      </c>
      <c r="AG97" s="78" t="s">
        <v>519</v>
      </c>
      <c r="AH97" s="78" t="s">
        <v>519</v>
      </c>
      <c r="AI97" s="78" t="s">
        <v>519</v>
      </c>
      <c r="AJ97" s="78" t="s">
        <v>519</v>
      </c>
      <c r="AK97" s="78" t="s">
        <v>519</v>
      </c>
      <c r="AL97" s="78" t="s">
        <v>519</v>
      </c>
      <c r="AM97" s="78">
        <v>1</v>
      </c>
      <c r="AN97" s="78">
        <v>1</v>
      </c>
      <c r="AO97" s="83">
        <v>1</v>
      </c>
      <c r="AP97" s="78">
        <v>1</v>
      </c>
      <c r="AQ97" s="78" t="s">
        <v>519</v>
      </c>
      <c r="AR97" s="78" t="s">
        <v>519</v>
      </c>
      <c r="AS97" s="78" t="s">
        <v>519</v>
      </c>
      <c r="AT97" s="78">
        <v>1</v>
      </c>
    </row>
    <row r="98" spans="1:46" ht="35.1" customHeight="1" x14ac:dyDescent="0.2">
      <c r="A98" s="78">
        <v>96</v>
      </c>
      <c r="B98" s="82" t="s">
        <v>546</v>
      </c>
      <c r="C98" s="78" t="s">
        <v>305</v>
      </c>
      <c r="D98" s="78" t="s">
        <v>257</v>
      </c>
      <c r="E98" s="78">
        <v>1</v>
      </c>
      <c r="F98" s="78" t="s">
        <v>519</v>
      </c>
      <c r="G98" s="78">
        <v>0.5</v>
      </c>
      <c r="H98" s="78" t="s">
        <v>519</v>
      </c>
      <c r="I98" s="78" t="s">
        <v>519</v>
      </c>
      <c r="J98" s="78" t="s">
        <v>519</v>
      </c>
      <c r="K98" s="78">
        <v>1</v>
      </c>
      <c r="L98" s="78">
        <v>0.75</v>
      </c>
      <c r="M98" s="78" t="s">
        <v>519</v>
      </c>
      <c r="N98" s="78" t="s">
        <v>519</v>
      </c>
      <c r="O98" s="78" t="s">
        <v>519</v>
      </c>
      <c r="P98" s="78">
        <v>1</v>
      </c>
      <c r="Q98" s="78" t="s">
        <v>519</v>
      </c>
      <c r="R98" s="78" t="s">
        <v>519</v>
      </c>
      <c r="S98" s="78" t="s">
        <v>519</v>
      </c>
      <c r="T98" s="78" t="s">
        <v>519</v>
      </c>
      <c r="U98" s="78" t="s">
        <v>519</v>
      </c>
      <c r="V98" s="78" t="s">
        <v>519</v>
      </c>
      <c r="W98" s="78" t="s">
        <v>519</v>
      </c>
      <c r="X98" s="78" t="s">
        <v>519</v>
      </c>
      <c r="Y98" s="78" t="s">
        <v>519</v>
      </c>
      <c r="Z98" s="78" t="s">
        <v>519</v>
      </c>
      <c r="AA98" s="78" t="s">
        <v>519</v>
      </c>
      <c r="AB98" s="78" t="s">
        <v>519</v>
      </c>
      <c r="AC98" s="78" t="s">
        <v>519</v>
      </c>
      <c r="AD98" s="78" t="s">
        <v>519</v>
      </c>
      <c r="AE98" s="78" t="s">
        <v>519</v>
      </c>
      <c r="AF98" s="78">
        <v>1</v>
      </c>
      <c r="AG98" s="78" t="s">
        <v>519</v>
      </c>
      <c r="AH98" s="78" t="s">
        <v>519</v>
      </c>
      <c r="AI98" s="78" t="s">
        <v>519</v>
      </c>
      <c r="AJ98" s="78" t="s">
        <v>519</v>
      </c>
      <c r="AK98" s="78" t="s">
        <v>519</v>
      </c>
      <c r="AL98" s="78" t="s">
        <v>519</v>
      </c>
      <c r="AM98" s="78" t="s">
        <v>519</v>
      </c>
      <c r="AN98" s="78" t="s">
        <v>519</v>
      </c>
      <c r="AO98" s="78" t="s">
        <v>519</v>
      </c>
      <c r="AP98" s="78" t="s">
        <v>519</v>
      </c>
      <c r="AQ98" s="78" t="s">
        <v>519</v>
      </c>
      <c r="AR98" s="78" t="s">
        <v>519</v>
      </c>
      <c r="AS98" s="78" t="s">
        <v>519</v>
      </c>
      <c r="AT98" s="78">
        <v>1</v>
      </c>
    </row>
    <row r="99" spans="1:46" ht="35.1" customHeight="1" x14ac:dyDescent="0.2">
      <c r="A99" s="78">
        <v>97</v>
      </c>
      <c r="B99" s="79" t="s">
        <v>324</v>
      </c>
      <c r="C99" s="78" t="s">
        <v>305</v>
      </c>
      <c r="D99" s="78" t="s">
        <v>229</v>
      </c>
      <c r="E99" s="78">
        <v>1</v>
      </c>
      <c r="F99" s="78">
        <v>1</v>
      </c>
      <c r="G99" s="78">
        <v>0.5</v>
      </c>
      <c r="H99" s="78" t="s">
        <v>519</v>
      </c>
      <c r="I99" s="78" t="s">
        <v>519</v>
      </c>
      <c r="J99" s="78" t="s">
        <v>519</v>
      </c>
      <c r="K99" s="78">
        <v>1</v>
      </c>
      <c r="L99" s="78">
        <v>0.75</v>
      </c>
      <c r="M99" s="78">
        <v>1</v>
      </c>
      <c r="N99" s="78" t="s">
        <v>519</v>
      </c>
      <c r="O99" s="78" t="s">
        <v>519</v>
      </c>
      <c r="P99" s="78">
        <v>1</v>
      </c>
      <c r="Q99" s="78" t="s">
        <v>519</v>
      </c>
      <c r="R99" s="78" t="s">
        <v>519</v>
      </c>
      <c r="S99" s="78" t="s">
        <v>519</v>
      </c>
      <c r="T99" s="78" t="s">
        <v>519</v>
      </c>
      <c r="U99" s="78" t="s">
        <v>519</v>
      </c>
      <c r="V99" s="78" t="s">
        <v>519</v>
      </c>
      <c r="W99" s="78" t="s">
        <v>519</v>
      </c>
      <c r="X99" s="78">
        <v>1</v>
      </c>
      <c r="Y99" s="78" t="s">
        <v>519</v>
      </c>
      <c r="Z99" s="78">
        <v>1</v>
      </c>
      <c r="AA99" s="78" t="s">
        <v>519</v>
      </c>
      <c r="AB99" s="78">
        <v>1</v>
      </c>
      <c r="AC99" s="78" t="s">
        <v>519</v>
      </c>
      <c r="AD99" s="78" t="s">
        <v>519</v>
      </c>
      <c r="AE99" s="78" t="s">
        <v>519</v>
      </c>
      <c r="AF99" s="78">
        <v>1</v>
      </c>
      <c r="AG99" s="78">
        <v>1</v>
      </c>
      <c r="AH99" s="78">
        <v>1</v>
      </c>
      <c r="AI99" s="78" t="s">
        <v>519</v>
      </c>
      <c r="AJ99" s="78">
        <v>1</v>
      </c>
      <c r="AK99" s="78" t="s">
        <v>519</v>
      </c>
      <c r="AL99" s="78" t="s">
        <v>519</v>
      </c>
      <c r="AM99" s="78">
        <v>1</v>
      </c>
      <c r="AN99" s="78">
        <v>1</v>
      </c>
      <c r="AO99" s="83">
        <v>1</v>
      </c>
      <c r="AP99" s="78" t="s">
        <v>519</v>
      </c>
      <c r="AQ99" s="78" t="s">
        <v>519</v>
      </c>
      <c r="AR99" s="78" t="s">
        <v>519</v>
      </c>
      <c r="AS99" s="78" t="s">
        <v>519</v>
      </c>
      <c r="AT99" s="78">
        <v>1</v>
      </c>
    </row>
    <row r="100" spans="1:46" ht="35.1" customHeight="1" x14ac:dyDescent="0.2">
      <c r="A100" s="78">
        <v>98</v>
      </c>
      <c r="B100" s="79" t="s">
        <v>325</v>
      </c>
      <c r="C100" s="78" t="s">
        <v>305</v>
      </c>
      <c r="D100" s="78" t="s">
        <v>231</v>
      </c>
      <c r="E100" s="78">
        <v>1</v>
      </c>
      <c r="F100" s="78">
        <v>1</v>
      </c>
      <c r="G100" s="78">
        <v>0.5</v>
      </c>
      <c r="H100" s="78" t="s">
        <v>519</v>
      </c>
      <c r="I100" s="78">
        <v>1</v>
      </c>
      <c r="J100" s="78" t="s">
        <v>519</v>
      </c>
      <c r="K100" s="78" t="s">
        <v>519</v>
      </c>
      <c r="L100" s="78">
        <v>0.75</v>
      </c>
      <c r="M100" s="83">
        <v>0.5</v>
      </c>
      <c r="N100" s="78" t="s">
        <v>519</v>
      </c>
      <c r="O100" s="78">
        <v>1</v>
      </c>
      <c r="P100" s="78">
        <v>1</v>
      </c>
      <c r="Q100" s="78" t="s">
        <v>519</v>
      </c>
      <c r="R100" s="78" t="s">
        <v>519</v>
      </c>
      <c r="S100" s="78" t="s">
        <v>519</v>
      </c>
      <c r="T100" s="78" t="s">
        <v>519</v>
      </c>
      <c r="U100" s="78" t="s">
        <v>519</v>
      </c>
      <c r="V100" s="78" t="s">
        <v>519</v>
      </c>
      <c r="W100" s="78" t="s">
        <v>519</v>
      </c>
      <c r="X100" s="78" t="s">
        <v>519</v>
      </c>
      <c r="Y100" s="78" t="s">
        <v>519</v>
      </c>
      <c r="Z100" s="78">
        <v>1</v>
      </c>
      <c r="AA100" s="78" t="s">
        <v>519</v>
      </c>
      <c r="AB100" s="78">
        <v>1</v>
      </c>
      <c r="AC100" s="78" t="s">
        <v>519</v>
      </c>
      <c r="AD100" s="78" t="s">
        <v>519</v>
      </c>
      <c r="AE100" s="78" t="s">
        <v>519</v>
      </c>
      <c r="AF100" s="78">
        <v>1</v>
      </c>
      <c r="AG100" s="78">
        <v>1</v>
      </c>
      <c r="AH100" s="78" t="s">
        <v>519</v>
      </c>
      <c r="AI100" s="78">
        <v>1</v>
      </c>
      <c r="AJ100" s="78">
        <v>1</v>
      </c>
      <c r="AK100" s="78" t="s">
        <v>519</v>
      </c>
      <c r="AL100" s="78" t="s">
        <v>519</v>
      </c>
      <c r="AM100" s="78">
        <v>1</v>
      </c>
      <c r="AN100" s="78">
        <v>1</v>
      </c>
      <c r="AO100" s="83">
        <v>1</v>
      </c>
      <c r="AP100" s="78">
        <v>1</v>
      </c>
      <c r="AQ100" s="78" t="s">
        <v>519</v>
      </c>
      <c r="AR100" s="78">
        <v>1</v>
      </c>
      <c r="AS100" s="78" t="s">
        <v>519</v>
      </c>
      <c r="AT100" s="78">
        <v>1</v>
      </c>
    </row>
    <row r="101" spans="1:46" ht="35.1" customHeight="1" x14ac:dyDescent="0.2">
      <c r="A101" s="78">
        <v>99</v>
      </c>
      <c r="B101" s="79" t="s">
        <v>326</v>
      </c>
      <c r="C101" s="78" t="s">
        <v>305</v>
      </c>
      <c r="D101" s="78" t="s">
        <v>233</v>
      </c>
      <c r="E101" s="78">
        <v>1</v>
      </c>
      <c r="F101" s="78">
        <v>1</v>
      </c>
      <c r="G101" s="78">
        <v>0.5</v>
      </c>
      <c r="H101" s="78" t="s">
        <v>519</v>
      </c>
      <c r="I101" s="78" t="s">
        <v>519</v>
      </c>
      <c r="J101" s="78" t="s">
        <v>519</v>
      </c>
      <c r="K101" s="78">
        <v>1</v>
      </c>
      <c r="L101" s="78">
        <v>0.75</v>
      </c>
      <c r="M101" s="83">
        <v>1</v>
      </c>
      <c r="N101" s="78">
        <v>1</v>
      </c>
      <c r="O101" s="78">
        <v>1</v>
      </c>
      <c r="P101" s="78" t="s">
        <v>519</v>
      </c>
      <c r="Q101" s="78" t="s">
        <v>519</v>
      </c>
      <c r="R101" s="78" t="s">
        <v>519</v>
      </c>
      <c r="S101" s="78" t="s">
        <v>519</v>
      </c>
      <c r="T101" s="78" t="s">
        <v>519</v>
      </c>
      <c r="U101" s="78" t="s">
        <v>519</v>
      </c>
      <c r="V101" s="78" t="s">
        <v>519</v>
      </c>
      <c r="W101" s="78" t="s">
        <v>519</v>
      </c>
      <c r="X101" s="78">
        <v>1</v>
      </c>
      <c r="Y101" s="78" t="s">
        <v>519</v>
      </c>
      <c r="Z101" s="78" t="s">
        <v>519</v>
      </c>
      <c r="AA101" s="78">
        <v>1</v>
      </c>
      <c r="AB101" s="78">
        <v>1</v>
      </c>
      <c r="AC101" s="78">
        <v>1</v>
      </c>
      <c r="AD101" s="78" t="s">
        <v>519</v>
      </c>
      <c r="AE101" s="78" t="s">
        <v>519</v>
      </c>
      <c r="AF101" s="78">
        <v>1</v>
      </c>
      <c r="AG101" s="78">
        <v>1</v>
      </c>
      <c r="AH101" s="78">
        <v>1</v>
      </c>
      <c r="AI101" s="78">
        <v>1</v>
      </c>
      <c r="AJ101" s="78" t="s">
        <v>519</v>
      </c>
      <c r="AK101" s="78" t="s">
        <v>519</v>
      </c>
      <c r="AL101" s="78" t="s">
        <v>519</v>
      </c>
      <c r="AM101" s="78">
        <v>1</v>
      </c>
      <c r="AN101" s="78">
        <v>1</v>
      </c>
      <c r="AO101" s="83">
        <v>1</v>
      </c>
      <c r="AP101" s="78">
        <v>1</v>
      </c>
      <c r="AQ101" s="78" t="s">
        <v>519</v>
      </c>
      <c r="AR101" s="78" t="s">
        <v>519</v>
      </c>
      <c r="AS101" s="78" t="s">
        <v>519</v>
      </c>
      <c r="AT101" s="78">
        <v>1</v>
      </c>
    </row>
    <row r="102" spans="1:46" ht="35.1" customHeight="1" x14ac:dyDescent="0.2">
      <c r="A102" s="78">
        <v>100</v>
      </c>
      <c r="B102" s="82" t="s">
        <v>547</v>
      </c>
      <c r="C102" s="78" t="s">
        <v>305</v>
      </c>
      <c r="D102" s="78" t="s">
        <v>234</v>
      </c>
      <c r="E102" s="78">
        <v>1</v>
      </c>
      <c r="F102" s="78" t="s">
        <v>519</v>
      </c>
      <c r="G102" s="78">
        <v>0.5</v>
      </c>
      <c r="H102" s="78" t="s">
        <v>519</v>
      </c>
      <c r="I102" s="78">
        <v>1</v>
      </c>
      <c r="J102" s="78" t="s">
        <v>519</v>
      </c>
      <c r="K102" s="78">
        <v>1</v>
      </c>
      <c r="L102" s="78">
        <v>0.75</v>
      </c>
      <c r="M102" s="83">
        <v>1</v>
      </c>
      <c r="N102" s="78">
        <v>1</v>
      </c>
      <c r="O102" s="78" t="s">
        <v>519</v>
      </c>
      <c r="P102" s="78">
        <v>1</v>
      </c>
      <c r="Q102" s="78">
        <v>1</v>
      </c>
      <c r="R102" s="78" t="s">
        <v>519</v>
      </c>
      <c r="S102" s="78">
        <v>1</v>
      </c>
      <c r="T102" s="78" t="s">
        <v>519</v>
      </c>
      <c r="U102" s="78" t="s">
        <v>519</v>
      </c>
      <c r="V102" s="78" t="s">
        <v>519</v>
      </c>
      <c r="W102" s="78" t="s">
        <v>519</v>
      </c>
      <c r="X102" s="78">
        <v>1</v>
      </c>
      <c r="Y102" s="78" t="s">
        <v>519</v>
      </c>
      <c r="Z102" s="78">
        <v>1</v>
      </c>
      <c r="AA102" s="78">
        <v>1</v>
      </c>
      <c r="AB102" s="78">
        <v>1</v>
      </c>
      <c r="AC102" s="78" t="s">
        <v>519</v>
      </c>
      <c r="AD102" s="78" t="s">
        <v>519</v>
      </c>
      <c r="AE102" s="78" t="s">
        <v>519</v>
      </c>
      <c r="AF102" s="78">
        <v>1</v>
      </c>
      <c r="AG102" s="78">
        <v>1</v>
      </c>
      <c r="AH102" s="78">
        <v>1</v>
      </c>
      <c r="AI102" s="78">
        <v>1</v>
      </c>
      <c r="AJ102" s="78">
        <v>1</v>
      </c>
      <c r="AK102" s="78" t="s">
        <v>519</v>
      </c>
      <c r="AL102" s="78">
        <v>1</v>
      </c>
      <c r="AM102" s="78">
        <v>1</v>
      </c>
      <c r="AN102" s="78">
        <v>1</v>
      </c>
      <c r="AO102" s="83">
        <v>1</v>
      </c>
      <c r="AP102" s="78">
        <v>1</v>
      </c>
      <c r="AQ102" s="78">
        <v>1</v>
      </c>
      <c r="AR102" s="78" t="s">
        <v>519</v>
      </c>
      <c r="AS102" s="78" t="s">
        <v>519</v>
      </c>
      <c r="AT102" s="78">
        <v>1</v>
      </c>
    </row>
    <row r="103" spans="1:46" ht="35.1" customHeight="1" x14ac:dyDescent="0.2">
      <c r="A103" s="78">
        <v>101</v>
      </c>
      <c r="B103" s="79" t="s">
        <v>548</v>
      </c>
      <c r="C103" s="78" t="s">
        <v>305</v>
      </c>
      <c r="D103" s="78" t="s">
        <v>236</v>
      </c>
      <c r="E103" s="78">
        <v>1</v>
      </c>
      <c r="F103" s="78" t="s">
        <v>519</v>
      </c>
      <c r="G103" s="78" t="s">
        <v>519</v>
      </c>
      <c r="H103" s="78" t="s">
        <v>519</v>
      </c>
      <c r="I103" s="78" t="s">
        <v>519</v>
      </c>
      <c r="J103" s="78" t="s">
        <v>519</v>
      </c>
      <c r="K103" s="78" t="s">
        <v>519</v>
      </c>
      <c r="L103" s="78">
        <v>0.5</v>
      </c>
      <c r="M103" s="83" t="s">
        <v>519</v>
      </c>
      <c r="N103" s="78" t="s">
        <v>519</v>
      </c>
      <c r="O103" s="78">
        <v>1</v>
      </c>
      <c r="P103" s="78" t="s">
        <v>519</v>
      </c>
      <c r="Q103" s="78">
        <v>1</v>
      </c>
      <c r="R103" s="78" t="s">
        <v>519</v>
      </c>
      <c r="S103" s="78" t="s">
        <v>519</v>
      </c>
      <c r="T103" s="78" t="s">
        <v>519</v>
      </c>
      <c r="U103" s="78" t="s">
        <v>519</v>
      </c>
      <c r="V103" s="78" t="s">
        <v>519</v>
      </c>
      <c r="W103" s="78" t="s">
        <v>519</v>
      </c>
      <c r="X103" s="78" t="s">
        <v>519</v>
      </c>
      <c r="Y103" s="78" t="s">
        <v>519</v>
      </c>
      <c r="Z103" s="78" t="s">
        <v>519</v>
      </c>
      <c r="AA103" s="78">
        <v>1</v>
      </c>
      <c r="AB103" s="78">
        <v>1</v>
      </c>
      <c r="AC103" s="78" t="s">
        <v>519</v>
      </c>
      <c r="AD103" s="78" t="s">
        <v>519</v>
      </c>
      <c r="AE103" s="78" t="s">
        <v>519</v>
      </c>
      <c r="AF103" s="78">
        <v>1</v>
      </c>
      <c r="AG103" s="78">
        <v>1</v>
      </c>
      <c r="AH103" s="78" t="s">
        <v>519</v>
      </c>
      <c r="AI103" s="78" t="s">
        <v>519</v>
      </c>
      <c r="AJ103" s="78" t="s">
        <v>519</v>
      </c>
      <c r="AK103" s="78" t="s">
        <v>519</v>
      </c>
      <c r="AL103" s="78" t="s">
        <v>519</v>
      </c>
      <c r="AM103" s="78" t="s">
        <v>519</v>
      </c>
      <c r="AN103" s="78" t="s">
        <v>519</v>
      </c>
      <c r="AO103" s="83" t="s">
        <v>519</v>
      </c>
      <c r="AP103" s="78" t="s">
        <v>519</v>
      </c>
      <c r="AQ103" s="78" t="s">
        <v>519</v>
      </c>
      <c r="AR103" s="78" t="s">
        <v>519</v>
      </c>
      <c r="AS103" s="78" t="s">
        <v>519</v>
      </c>
      <c r="AT103" s="78">
        <v>1</v>
      </c>
    </row>
    <row r="104" spans="1:46" ht="35.1" customHeight="1" x14ac:dyDescent="0.2">
      <c r="A104" s="78">
        <v>102</v>
      </c>
      <c r="B104" s="79" t="s">
        <v>329</v>
      </c>
      <c r="C104" s="78" t="s">
        <v>305</v>
      </c>
      <c r="D104" s="78" t="s">
        <v>238</v>
      </c>
      <c r="E104" s="78">
        <v>1</v>
      </c>
      <c r="F104" s="83">
        <v>1</v>
      </c>
      <c r="G104" s="78" t="s">
        <v>519</v>
      </c>
      <c r="H104" s="78" t="s">
        <v>519</v>
      </c>
      <c r="I104" s="78" t="s">
        <v>519</v>
      </c>
      <c r="J104" s="78" t="s">
        <v>519</v>
      </c>
      <c r="K104" s="78">
        <v>1</v>
      </c>
      <c r="L104" s="78">
        <v>0.75</v>
      </c>
      <c r="M104" s="78">
        <v>1</v>
      </c>
      <c r="N104" s="78" t="s">
        <v>519</v>
      </c>
      <c r="O104" s="78">
        <v>1</v>
      </c>
      <c r="P104" s="78" t="s">
        <v>519</v>
      </c>
      <c r="Q104" s="78" t="s">
        <v>519</v>
      </c>
      <c r="R104" s="78" t="s">
        <v>519</v>
      </c>
      <c r="S104" s="78">
        <v>1</v>
      </c>
      <c r="T104" s="78" t="s">
        <v>519</v>
      </c>
      <c r="U104" s="78" t="s">
        <v>519</v>
      </c>
      <c r="V104" s="78" t="s">
        <v>519</v>
      </c>
      <c r="W104" s="78" t="s">
        <v>519</v>
      </c>
      <c r="X104" s="78" t="s">
        <v>519</v>
      </c>
      <c r="Y104" s="78" t="s">
        <v>519</v>
      </c>
      <c r="Z104" s="78">
        <v>1</v>
      </c>
      <c r="AA104" s="78">
        <v>1</v>
      </c>
      <c r="AB104" s="78" t="s">
        <v>519</v>
      </c>
      <c r="AC104" s="78" t="s">
        <v>519</v>
      </c>
      <c r="AD104" s="78" t="s">
        <v>519</v>
      </c>
      <c r="AE104" s="78" t="s">
        <v>519</v>
      </c>
      <c r="AF104" s="78">
        <v>1</v>
      </c>
      <c r="AG104" s="78">
        <v>1</v>
      </c>
      <c r="AH104" s="78">
        <v>1</v>
      </c>
      <c r="AI104" s="78" t="s">
        <v>519</v>
      </c>
      <c r="AJ104" s="78" t="s">
        <v>519</v>
      </c>
      <c r="AK104" s="78" t="s">
        <v>519</v>
      </c>
      <c r="AL104" s="78" t="s">
        <v>519</v>
      </c>
      <c r="AM104" s="78">
        <v>1</v>
      </c>
      <c r="AN104" s="78">
        <v>1</v>
      </c>
      <c r="AO104" s="83">
        <v>1</v>
      </c>
      <c r="AP104" s="78" t="s">
        <v>519</v>
      </c>
      <c r="AQ104" s="78" t="s">
        <v>519</v>
      </c>
      <c r="AR104" s="78" t="s">
        <v>519</v>
      </c>
      <c r="AS104" s="78" t="s">
        <v>519</v>
      </c>
      <c r="AT104" s="78" t="s">
        <v>519</v>
      </c>
    </row>
    <row r="105" spans="1:46" ht="35.1" customHeight="1" x14ac:dyDescent="0.2">
      <c r="A105" s="78">
        <v>103</v>
      </c>
      <c r="B105" s="79" t="s">
        <v>330</v>
      </c>
      <c r="C105" s="78" t="s">
        <v>305</v>
      </c>
      <c r="D105" s="78" t="s">
        <v>240</v>
      </c>
      <c r="E105" s="78">
        <v>1</v>
      </c>
      <c r="F105" s="78" t="s">
        <v>519</v>
      </c>
      <c r="G105" s="78">
        <v>0.5</v>
      </c>
      <c r="H105" s="78" t="s">
        <v>519</v>
      </c>
      <c r="I105" s="78" t="s">
        <v>519</v>
      </c>
      <c r="J105" s="78" t="s">
        <v>519</v>
      </c>
      <c r="K105" s="78" t="s">
        <v>519</v>
      </c>
      <c r="L105" s="78">
        <v>0.75</v>
      </c>
      <c r="M105" s="83">
        <v>0.5</v>
      </c>
      <c r="N105" s="78" t="s">
        <v>519</v>
      </c>
      <c r="O105" s="78">
        <v>1</v>
      </c>
      <c r="P105" s="78">
        <v>1</v>
      </c>
      <c r="Q105" s="78" t="s">
        <v>519</v>
      </c>
      <c r="R105" s="78" t="s">
        <v>519</v>
      </c>
      <c r="S105" s="78" t="s">
        <v>519</v>
      </c>
      <c r="T105" s="78" t="s">
        <v>519</v>
      </c>
      <c r="U105" s="78" t="s">
        <v>519</v>
      </c>
      <c r="V105" s="78" t="s">
        <v>519</v>
      </c>
      <c r="W105" s="78" t="s">
        <v>519</v>
      </c>
      <c r="X105" s="78" t="s">
        <v>519</v>
      </c>
      <c r="Y105" s="78" t="s">
        <v>519</v>
      </c>
      <c r="Z105" s="78">
        <v>1</v>
      </c>
      <c r="AA105" s="78" t="s">
        <v>519</v>
      </c>
      <c r="AB105" s="78">
        <v>1</v>
      </c>
      <c r="AC105" s="78" t="s">
        <v>519</v>
      </c>
      <c r="AD105" s="78" t="s">
        <v>519</v>
      </c>
      <c r="AE105" s="78" t="s">
        <v>519</v>
      </c>
      <c r="AF105" s="78" t="s">
        <v>519</v>
      </c>
      <c r="AG105" s="78" t="s">
        <v>519</v>
      </c>
      <c r="AH105" s="78" t="s">
        <v>519</v>
      </c>
      <c r="AI105" s="78" t="s">
        <v>519</v>
      </c>
      <c r="AJ105" s="78" t="s">
        <v>519</v>
      </c>
      <c r="AK105" s="78" t="s">
        <v>519</v>
      </c>
      <c r="AL105" s="78" t="s">
        <v>519</v>
      </c>
      <c r="AM105" s="78">
        <v>1</v>
      </c>
      <c r="AN105" s="78">
        <v>1</v>
      </c>
      <c r="AO105" s="83">
        <v>1</v>
      </c>
      <c r="AP105" s="78">
        <v>1</v>
      </c>
      <c r="AQ105" s="78" t="s">
        <v>519</v>
      </c>
      <c r="AR105" s="78">
        <v>1</v>
      </c>
      <c r="AS105" s="78" t="s">
        <v>519</v>
      </c>
      <c r="AT105" s="78">
        <v>1</v>
      </c>
    </row>
    <row r="106" spans="1:46" ht="35.1" customHeight="1" x14ac:dyDescent="0.2">
      <c r="A106" s="78">
        <v>104</v>
      </c>
      <c r="B106" s="82" t="s">
        <v>331</v>
      </c>
      <c r="C106" s="78" t="s">
        <v>305</v>
      </c>
      <c r="D106" s="78" t="s">
        <v>241</v>
      </c>
      <c r="E106" s="78">
        <v>1</v>
      </c>
      <c r="F106" s="78" t="s">
        <v>519</v>
      </c>
      <c r="G106" s="78">
        <v>0.5</v>
      </c>
      <c r="H106" s="78" t="s">
        <v>519</v>
      </c>
      <c r="I106" s="78" t="s">
        <v>519</v>
      </c>
      <c r="J106" s="78" t="s">
        <v>519</v>
      </c>
      <c r="K106" s="78">
        <v>1</v>
      </c>
      <c r="L106" s="78">
        <v>0.75</v>
      </c>
      <c r="M106" s="78" t="s">
        <v>519</v>
      </c>
      <c r="N106" s="78">
        <v>1</v>
      </c>
      <c r="O106" s="78">
        <v>1</v>
      </c>
      <c r="P106" s="78" t="s">
        <v>519</v>
      </c>
      <c r="Q106" s="78" t="s">
        <v>519</v>
      </c>
      <c r="R106" s="78" t="s">
        <v>519</v>
      </c>
      <c r="S106" s="78" t="s">
        <v>519</v>
      </c>
      <c r="T106" s="78" t="s">
        <v>519</v>
      </c>
      <c r="U106" s="78" t="s">
        <v>519</v>
      </c>
      <c r="V106" s="78" t="s">
        <v>519</v>
      </c>
      <c r="W106" s="78" t="s">
        <v>519</v>
      </c>
      <c r="X106" s="78" t="s">
        <v>519</v>
      </c>
      <c r="Y106" s="78" t="s">
        <v>519</v>
      </c>
      <c r="Z106" s="78" t="s">
        <v>519</v>
      </c>
      <c r="AA106" s="78">
        <v>1</v>
      </c>
      <c r="AB106" s="78" t="s">
        <v>519</v>
      </c>
      <c r="AC106" s="78">
        <v>1</v>
      </c>
      <c r="AD106" s="78" t="s">
        <v>519</v>
      </c>
      <c r="AE106" s="78" t="s">
        <v>519</v>
      </c>
      <c r="AF106" s="78">
        <v>1</v>
      </c>
      <c r="AG106" s="78" t="s">
        <v>519</v>
      </c>
      <c r="AH106" s="78" t="s">
        <v>519</v>
      </c>
      <c r="AI106" s="78" t="s">
        <v>519</v>
      </c>
      <c r="AJ106" s="78" t="s">
        <v>519</v>
      </c>
      <c r="AK106" s="78" t="s">
        <v>519</v>
      </c>
      <c r="AL106" s="78" t="s">
        <v>519</v>
      </c>
      <c r="AM106" s="78">
        <v>1</v>
      </c>
      <c r="AN106" s="78">
        <v>1</v>
      </c>
      <c r="AO106" s="83" t="s">
        <v>519</v>
      </c>
      <c r="AP106" s="78" t="s">
        <v>519</v>
      </c>
      <c r="AQ106" s="78" t="s">
        <v>519</v>
      </c>
      <c r="AR106" s="78" t="s">
        <v>519</v>
      </c>
      <c r="AS106" s="78" t="s">
        <v>519</v>
      </c>
      <c r="AT106" s="78">
        <v>1</v>
      </c>
    </row>
    <row r="107" spans="1:46" ht="35.1" customHeight="1" x14ac:dyDescent="0.2">
      <c r="A107" s="78">
        <v>105</v>
      </c>
      <c r="B107" s="79" t="s">
        <v>549</v>
      </c>
      <c r="C107" s="78" t="s">
        <v>305</v>
      </c>
      <c r="D107" s="78" t="s">
        <v>243</v>
      </c>
      <c r="E107" s="78">
        <v>1</v>
      </c>
      <c r="F107" s="78" t="s">
        <v>519</v>
      </c>
      <c r="G107" s="78">
        <v>0.5</v>
      </c>
      <c r="H107" s="78" t="s">
        <v>519</v>
      </c>
      <c r="I107" s="78" t="s">
        <v>519</v>
      </c>
      <c r="J107" s="78" t="s">
        <v>519</v>
      </c>
      <c r="K107" s="78">
        <v>1</v>
      </c>
      <c r="L107" s="78">
        <v>0.75</v>
      </c>
      <c r="M107" s="83">
        <v>0.5</v>
      </c>
      <c r="N107" s="78" t="s">
        <v>519</v>
      </c>
      <c r="O107" s="78" t="s">
        <v>519</v>
      </c>
      <c r="P107" s="78" t="s">
        <v>519</v>
      </c>
      <c r="Q107" s="78">
        <v>1</v>
      </c>
      <c r="R107" s="78" t="s">
        <v>519</v>
      </c>
      <c r="S107" s="78" t="s">
        <v>519</v>
      </c>
      <c r="T107" s="78" t="s">
        <v>519</v>
      </c>
      <c r="U107" s="78" t="s">
        <v>519</v>
      </c>
      <c r="V107" s="78" t="s">
        <v>519</v>
      </c>
      <c r="W107" s="78" t="s">
        <v>519</v>
      </c>
      <c r="X107" s="78">
        <v>1</v>
      </c>
      <c r="Y107" s="78" t="s">
        <v>519</v>
      </c>
      <c r="Z107" s="78">
        <v>1</v>
      </c>
      <c r="AA107" s="78" t="s">
        <v>519</v>
      </c>
      <c r="AB107" s="78">
        <v>1</v>
      </c>
      <c r="AC107" s="78">
        <v>1</v>
      </c>
      <c r="AD107" s="78" t="s">
        <v>519</v>
      </c>
      <c r="AE107" s="78" t="s">
        <v>519</v>
      </c>
      <c r="AF107" s="78">
        <v>1</v>
      </c>
      <c r="AG107" s="78">
        <v>1</v>
      </c>
      <c r="AH107" s="78">
        <v>1</v>
      </c>
      <c r="AI107" s="78">
        <v>1</v>
      </c>
      <c r="AJ107" s="78">
        <v>1</v>
      </c>
      <c r="AK107" s="78">
        <v>1</v>
      </c>
      <c r="AL107" s="78">
        <v>1</v>
      </c>
      <c r="AM107" s="78">
        <v>1</v>
      </c>
      <c r="AN107" s="78">
        <v>1</v>
      </c>
      <c r="AO107" s="83">
        <v>1</v>
      </c>
      <c r="AP107" s="78">
        <v>1</v>
      </c>
      <c r="AQ107" s="78" t="s">
        <v>519</v>
      </c>
      <c r="AR107" s="78" t="s">
        <v>519</v>
      </c>
      <c r="AS107" s="78" t="s">
        <v>519</v>
      </c>
      <c r="AT107" s="78">
        <v>1</v>
      </c>
    </row>
    <row r="108" spans="1:46" ht="35.1" customHeight="1" x14ac:dyDescent="0.2">
      <c r="A108" s="78">
        <v>106</v>
      </c>
      <c r="B108" s="79" t="s">
        <v>550</v>
      </c>
      <c r="C108" s="78" t="s">
        <v>305</v>
      </c>
      <c r="D108" s="78" t="s">
        <v>245</v>
      </c>
      <c r="E108" s="78">
        <v>1</v>
      </c>
      <c r="F108" s="78" t="s">
        <v>519</v>
      </c>
      <c r="G108" s="78">
        <v>0.5</v>
      </c>
      <c r="H108" s="78">
        <v>0.75</v>
      </c>
      <c r="I108" s="78" t="s">
        <v>519</v>
      </c>
      <c r="J108" s="78" t="s">
        <v>519</v>
      </c>
      <c r="K108" s="78" t="s">
        <v>519</v>
      </c>
      <c r="L108" s="78">
        <v>0.75</v>
      </c>
      <c r="M108" s="78" t="s">
        <v>519</v>
      </c>
      <c r="N108" s="78" t="s">
        <v>519</v>
      </c>
      <c r="O108" s="78" t="s">
        <v>519</v>
      </c>
      <c r="P108" s="78" t="s">
        <v>519</v>
      </c>
      <c r="Q108" s="78" t="s">
        <v>519</v>
      </c>
      <c r="R108" s="78" t="s">
        <v>519</v>
      </c>
      <c r="S108" s="78" t="s">
        <v>519</v>
      </c>
      <c r="T108" s="78" t="s">
        <v>519</v>
      </c>
      <c r="U108" s="78" t="s">
        <v>519</v>
      </c>
      <c r="V108" s="78" t="s">
        <v>519</v>
      </c>
      <c r="W108" s="78" t="s">
        <v>519</v>
      </c>
      <c r="X108" s="78">
        <v>1</v>
      </c>
      <c r="Y108" s="78" t="s">
        <v>519</v>
      </c>
      <c r="Z108" s="78">
        <v>1</v>
      </c>
      <c r="AA108" s="78">
        <v>1</v>
      </c>
      <c r="AB108" s="78">
        <v>1</v>
      </c>
      <c r="AC108" s="78">
        <v>1</v>
      </c>
      <c r="AD108" s="78" t="s">
        <v>519</v>
      </c>
      <c r="AE108" s="78" t="s">
        <v>519</v>
      </c>
      <c r="AF108" s="78">
        <v>1</v>
      </c>
      <c r="AG108" s="78">
        <v>1</v>
      </c>
      <c r="AH108" s="78">
        <v>1</v>
      </c>
      <c r="AI108" s="78">
        <v>1</v>
      </c>
      <c r="AJ108" s="78" t="s">
        <v>519</v>
      </c>
      <c r="AK108" s="78" t="s">
        <v>519</v>
      </c>
      <c r="AL108" s="78">
        <v>1</v>
      </c>
      <c r="AM108" s="78">
        <v>1</v>
      </c>
      <c r="AN108" s="78">
        <v>1</v>
      </c>
      <c r="AO108" s="83" t="s">
        <v>519</v>
      </c>
      <c r="AP108" s="78">
        <v>1</v>
      </c>
      <c r="AQ108" s="78" t="s">
        <v>519</v>
      </c>
      <c r="AR108" s="78">
        <v>1</v>
      </c>
      <c r="AS108" s="78" t="s">
        <v>519</v>
      </c>
      <c r="AT108" s="78">
        <v>1</v>
      </c>
    </row>
    <row r="109" spans="1:46" ht="35.1" customHeight="1" x14ac:dyDescent="0.2">
      <c r="A109" s="78">
        <v>107</v>
      </c>
      <c r="B109" s="82" t="s">
        <v>551</v>
      </c>
      <c r="C109" s="78" t="s">
        <v>305</v>
      </c>
      <c r="D109" s="78" t="s">
        <v>247</v>
      </c>
      <c r="E109" s="78">
        <v>1</v>
      </c>
      <c r="F109" s="78" t="s">
        <v>519</v>
      </c>
      <c r="G109" s="78">
        <v>0.5</v>
      </c>
      <c r="H109" s="78" t="s">
        <v>519</v>
      </c>
      <c r="I109" s="78" t="s">
        <v>519</v>
      </c>
      <c r="J109" s="78" t="s">
        <v>519</v>
      </c>
      <c r="K109" s="78">
        <v>1</v>
      </c>
      <c r="L109" s="78">
        <v>0.75</v>
      </c>
      <c r="M109" s="83">
        <v>0.5</v>
      </c>
      <c r="N109" s="78">
        <v>1</v>
      </c>
      <c r="O109" s="78">
        <v>1</v>
      </c>
      <c r="P109" s="78" t="s">
        <v>519</v>
      </c>
      <c r="Q109" s="78">
        <v>1</v>
      </c>
      <c r="R109" s="78">
        <v>1</v>
      </c>
      <c r="S109" s="78">
        <v>1</v>
      </c>
      <c r="T109" s="78" t="s">
        <v>519</v>
      </c>
      <c r="U109" s="78" t="s">
        <v>519</v>
      </c>
      <c r="V109" s="78" t="s">
        <v>519</v>
      </c>
      <c r="W109" s="78" t="s">
        <v>519</v>
      </c>
      <c r="X109" s="78" t="s">
        <v>519</v>
      </c>
      <c r="Y109" s="78" t="s">
        <v>519</v>
      </c>
      <c r="Z109" s="78">
        <v>1</v>
      </c>
      <c r="AA109" s="78">
        <v>1</v>
      </c>
      <c r="AB109" s="78">
        <v>1</v>
      </c>
      <c r="AC109" s="78">
        <v>1</v>
      </c>
      <c r="AD109" s="78" t="s">
        <v>519</v>
      </c>
      <c r="AE109" s="78" t="s">
        <v>519</v>
      </c>
      <c r="AF109" s="78">
        <v>1</v>
      </c>
      <c r="AG109" s="78" t="s">
        <v>519</v>
      </c>
      <c r="AH109" s="78" t="s">
        <v>519</v>
      </c>
      <c r="AI109" s="78" t="s">
        <v>519</v>
      </c>
      <c r="AJ109" s="78" t="s">
        <v>519</v>
      </c>
      <c r="AK109" s="78" t="s">
        <v>519</v>
      </c>
      <c r="AL109" s="78" t="s">
        <v>519</v>
      </c>
      <c r="AM109" s="78">
        <v>1</v>
      </c>
      <c r="AN109" s="78">
        <v>1</v>
      </c>
      <c r="AO109" s="83">
        <v>1</v>
      </c>
      <c r="AP109" s="78">
        <v>1</v>
      </c>
      <c r="AQ109" s="78" t="s">
        <v>519</v>
      </c>
      <c r="AR109" s="78" t="s">
        <v>519</v>
      </c>
      <c r="AS109" s="78" t="s">
        <v>519</v>
      </c>
      <c r="AT109" s="78">
        <v>1</v>
      </c>
    </row>
    <row r="110" spans="1:46" ht="35.1" customHeight="1" x14ac:dyDescent="0.2">
      <c r="A110" s="78">
        <v>108</v>
      </c>
      <c r="B110" s="79" t="s">
        <v>334</v>
      </c>
      <c r="C110" s="78" t="s">
        <v>305</v>
      </c>
      <c r="D110" s="78" t="s">
        <v>249</v>
      </c>
      <c r="E110" s="78">
        <v>1</v>
      </c>
      <c r="F110" s="78" t="s">
        <v>519</v>
      </c>
      <c r="G110" s="78" t="s">
        <v>519</v>
      </c>
      <c r="H110" s="78" t="s">
        <v>519</v>
      </c>
      <c r="I110" s="78">
        <v>1</v>
      </c>
      <c r="J110" s="78">
        <v>1</v>
      </c>
      <c r="K110" s="78">
        <v>1</v>
      </c>
      <c r="L110" s="78">
        <v>0.5</v>
      </c>
      <c r="M110" s="83">
        <v>0.5</v>
      </c>
      <c r="N110" s="78" t="s">
        <v>519</v>
      </c>
      <c r="O110" s="78" t="s">
        <v>519</v>
      </c>
      <c r="P110" s="78" t="s">
        <v>519</v>
      </c>
      <c r="Q110" s="78" t="s">
        <v>519</v>
      </c>
      <c r="R110" s="78" t="s">
        <v>519</v>
      </c>
      <c r="S110" s="78" t="s">
        <v>519</v>
      </c>
      <c r="T110" s="78" t="s">
        <v>519</v>
      </c>
      <c r="U110" s="78" t="s">
        <v>519</v>
      </c>
      <c r="V110" s="78" t="s">
        <v>519</v>
      </c>
      <c r="W110" s="78" t="s">
        <v>519</v>
      </c>
      <c r="X110" s="78">
        <v>1</v>
      </c>
      <c r="Y110" s="78" t="s">
        <v>519</v>
      </c>
      <c r="Z110" s="78">
        <v>1</v>
      </c>
      <c r="AA110" s="78">
        <v>1</v>
      </c>
      <c r="AB110" s="78">
        <v>1</v>
      </c>
      <c r="AC110" s="78">
        <v>1</v>
      </c>
      <c r="AD110" s="78" t="s">
        <v>519</v>
      </c>
      <c r="AE110" s="78" t="s">
        <v>519</v>
      </c>
      <c r="AF110" s="78">
        <v>1</v>
      </c>
      <c r="AG110" s="78" t="s">
        <v>519</v>
      </c>
      <c r="AH110" s="78" t="s">
        <v>519</v>
      </c>
      <c r="AI110" s="78" t="s">
        <v>519</v>
      </c>
      <c r="AJ110" s="78" t="s">
        <v>519</v>
      </c>
      <c r="AK110" s="78" t="s">
        <v>519</v>
      </c>
      <c r="AL110" s="78" t="s">
        <v>519</v>
      </c>
      <c r="AM110" s="78">
        <v>1</v>
      </c>
      <c r="AN110" s="78">
        <v>1</v>
      </c>
      <c r="AO110" s="83">
        <v>1</v>
      </c>
      <c r="AP110" s="78">
        <v>1</v>
      </c>
      <c r="AQ110" s="78" t="s">
        <v>519</v>
      </c>
      <c r="AR110" s="78" t="s">
        <v>519</v>
      </c>
      <c r="AS110" s="78" t="s">
        <v>519</v>
      </c>
      <c r="AT110" s="78">
        <v>1</v>
      </c>
    </row>
    <row r="111" spans="1:46" ht="35.1" customHeight="1" x14ac:dyDescent="0.2">
      <c r="A111" s="78">
        <v>109</v>
      </c>
      <c r="B111" s="79" t="s">
        <v>336</v>
      </c>
      <c r="C111" s="78" t="s">
        <v>305</v>
      </c>
      <c r="D111" s="78" t="s">
        <v>251</v>
      </c>
      <c r="E111" s="78">
        <v>1</v>
      </c>
      <c r="F111" s="78" t="s">
        <v>519</v>
      </c>
      <c r="G111" s="78">
        <v>0.5</v>
      </c>
      <c r="H111" s="78" t="s">
        <v>519</v>
      </c>
      <c r="I111" s="78">
        <v>1</v>
      </c>
      <c r="J111" s="78">
        <v>1</v>
      </c>
      <c r="K111" s="78">
        <v>1</v>
      </c>
      <c r="L111" s="78">
        <v>0.75</v>
      </c>
      <c r="M111" s="83">
        <v>1</v>
      </c>
      <c r="N111" s="78" t="s">
        <v>519</v>
      </c>
      <c r="O111" s="78" t="s">
        <v>519</v>
      </c>
      <c r="P111" s="78" t="s">
        <v>519</v>
      </c>
      <c r="Q111" s="78" t="s">
        <v>519</v>
      </c>
      <c r="R111" s="78" t="s">
        <v>519</v>
      </c>
      <c r="S111" s="78" t="s">
        <v>519</v>
      </c>
      <c r="T111" s="78" t="s">
        <v>519</v>
      </c>
      <c r="U111" s="78" t="s">
        <v>519</v>
      </c>
      <c r="V111" s="78" t="s">
        <v>519</v>
      </c>
      <c r="W111" s="78" t="s">
        <v>519</v>
      </c>
      <c r="X111" s="78" t="s">
        <v>519</v>
      </c>
      <c r="Y111" s="78" t="s">
        <v>519</v>
      </c>
      <c r="Z111" s="78" t="s">
        <v>519</v>
      </c>
      <c r="AA111" s="78">
        <v>1</v>
      </c>
      <c r="AB111" s="78">
        <v>1</v>
      </c>
      <c r="AC111" s="78">
        <v>1</v>
      </c>
      <c r="AD111" s="78" t="s">
        <v>519</v>
      </c>
      <c r="AE111" s="78" t="s">
        <v>519</v>
      </c>
      <c r="AF111" s="78">
        <v>1</v>
      </c>
      <c r="AG111" s="78" t="s">
        <v>519</v>
      </c>
      <c r="AH111" s="78" t="s">
        <v>519</v>
      </c>
      <c r="AI111" s="78" t="s">
        <v>519</v>
      </c>
      <c r="AJ111" s="78" t="s">
        <v>519</v>
      </c>
      <c r="AK111" s="78" t="s">
        <v>519</v>
      </c>
      <c r="AL111" s="78" t="s">
        <v>519</v>
      </c>
      <c r="AM111" s="78">
        <v>1</v>
      </c>
      <c r="AN111" s="78">
        <v>1</v>
      </c>
      <c r="AO111" s="83">
        <v>1</v>
      </c>
      <c r="AP111" s="78">
        <v>1</v>
      </c>
      <c r="AQ111" s="78" t="s">
        <v>519</v>
      </c>
      <c r="AR111" s="78" t="s">
        <v>519</v>
      </c>
      <c r="AS111" s="78" t="s">
        <v>519</v>
      </c>
      <c r="AT111" s="78" t="s">
        <v>519</v>
      </c>
    </row>
    <row r="112" spans="1:46" ht="35.1" customHeight="1" x14ac:dyDescent="0.2">
      <c r="A112" s="78">
        <v>110</v>
      </c>
      <c r="B112" s="79" t="s">
        <v>552</v>
      </c>
      <c r="C112" s="78" t="s">
        <v>338</v>
      </c>
      <c r="D112" s="78" t="s">
        <v>221</v>
      </c>
      <c r="E112" s="78">
        <v>1</v>
      </c>
      <c r="F112" s="78" t="s">
        <v>519</v>
      </c>
      <c r="G112" s="78" t="s">
        <v>519</v>
      </c>
      <c r="H112" s="78" t="s">
        <v>519</v>
      </c>
      <c r="I112" s="78" t="s">
        <v>519</v>
      </c>
      <c r="J112" s="78" t="s">
        <v>519</v>
      </c>
      <c r="K112" s="78">
        <v>1</v>
      </c>
      <c r="L112" s="78">
        <v>0.75</v>
      </c>
      <c r="M112" s="83" t="s">
        <v>519</v>
      </c>
      <c r="N112" s="78" t="s">
        <v>519</v>
      </c>
      <c r="O112" s="78" t="s">
        <v>519</v>
      </c>
      <c r="P112" s="78" t="s">
        <v>519</v>
      </c>
      <c r="Q112" s="78" t="s">
        <v>519</v>
      </c>
      <c r="R112" s="78" t="s">
        <v>519</v>
      </c>
      <c r="S112" s="78" t="s">
        <v>519</v>
      </c>
      <c r="T112" s="78">
        <v>1</v>
      </c>
      <c r="U112" s="78">
        <v>1</v>
      </c>
      <c r="V112" s="78" t="s">
        <v>519</v>
      </c>
      <c r="W112" s="78">
        <v>1</v>
      </c>
      <c r="X112" s="78" t="s">
        <v>519</v>
      </c>
      <c r="Y112" s="78" t="s">
        <v>519</v>
      </c>
      <c r="Z112" s="78" t="s">
        <v>519</v>
      </c>
      <c r="AA112" s="78" t="s">
        <v>519</v>
      </c>
      <c r="AB112" s="78" t="s">
        <v>519</v>
      </c>
      <c r="AC112" s="78" t="s">
        <v>519</v>
      </c>
      <c r="AD112" s="78" t="s">
        <v>519</v>
      </c>
      <c r="AE112" s="78" t="s">
        <v>519</v>
      </c>
      <c r="AF112" s="78" t="s">
        <v>519</v>
      </c>
      <c r="AG112" s="78" t="s">
        <v>519</v>
      </c>
      <c r="AH112" s="78">
        <v>1</v>
      </c>
      <c r="AI112" s="78" t="s">
        <v>519</v>
      </c>
      <c r="AJ112" s="78" t="s">
        <v>519</v>
      </c>
      <c r="AK112" s="78" t="s">
        <v>519</v>
      </c>
      <c r="AL112" s="78" t="s">
        <v>519</v>
      </c>
      <c r="AM112" s="78" t="s">
        <v>519</v>
      </c>
      <c r="AN112" s="78" t="s">
        <v>519</v>
      </c>
      <c r="AO112" s="83" t="s">
        <v>519</v>
      </c>
      <c r="AP112" s="78" t="s">
        <v>519</v>
      </c>
      <c r="AQ112" s="78" t="s">
        <v>519</v>
      </c>
      <c r="AR112" s="78" t="s">
        <v>519</v>
      </c>
      <c r="AS112" s="78" t="s">
        <v>519</v>
      </c>
      <c r="AT112" s="78">
        <v>1</v>
      </c>
    </row>
    <row r="113" spans="1:46" ht="35.1" customHeight="1" x14ac:dyDescent="0.2">
      <c r="A113" s="78">
        <v>111</v>
      </c>
      <c r="B113" s="79" t="s">
        <v>339</v>
      </c>
      <c r="C113" s="78" t="s">
        <v>296</v>
      </c>
      <c r="D113" s="78" t="s">
        <v>193</v>
      </c>
      <c r="E113" s="78">
        <v>1</v>
      </c>
      <c r="F113" s="78" t="s">
        <v>519</v>
      </c>
      <c r="G113" s="78">
        <v>0.5</v>
      </c>
      <c r="H113" s="78" t="s">
        <v>519</v>
      </c>
      <c r="I113" s="78" t="s">
        <v>519</v>
      </c>
      <c r="J113" s="78" t="s">
        <v>519</v>
      </c>
      <c r="K113" s="78">
        <v>1</v>
      </c>
      <c r="L113" s="78" t="s">
        <v>519</v>
      </c>
      <c r="M113" s="83">
        <v>0.5</v>
      </c>
      <c r="N113" s="78" t="s">
        <v>519</v>
      </c>
      <c r="O113" s="78" t="s">
        <v>519</v>
      </c>
      <c r="P113" s="78" t="s">
        <v>519</v>
      </c>
      <c r="Q113" s="78" t="s">
        <v>519</v>
      </c>
      <c r="R113" s="78" t="s">
        <v>519</v>
      </c>
      <c r="S113" s="78" t="s">
        <v>519</v>
      </c>
      <c r="T113" s="78" t="s">
        <v>519</v>
      </c>
      <c r="U113" s="78" t="s">
        <v>519</v>
      </c>
      <c r="V113" s="78" t="s">
        <v>519</v>
      </c>
      <c r="W113" s="78" t="s">
        <v>519</v>
      </c>
      <c r="X113" s="78" t="s">
        <v>519</v>
      </c>
      <c r="Y113" s="78" t="s">
        <v>519</v>
      </c>
      <c r="Z113" s="78" t="s">
        <v>519</v>
      </c>
      <c r="AA113" s="78">
        <v>1</v>
      </c>
      <c r="AB113" s="78">
        <v>1</v>
      </c>
      <c r="AC113" s="78" t="s">
        <v>519</v>
      </c>
      <c r="AD113" s="78" t="s">
        <v>519</v>
      </c>
      <c r="AE113" s="78" t="s">
        <v>519</v>
      </c>
      <c r="AF113" s="78">
        <v>1</v>
      </c>
      <c r="AG113" s="78" t="s">
        <v>519</v>
      </c>
      <c r="AH113" s="78" t="s">
        <v>519</v>
      </c>
      <c r="AI113" s="78" t="s">
        <v>519</v>
      </c>
      <c r="AJ113" s="78" t="s">
        <v>519</v>
      </c>
      <c r="AK113" s="78" t="s">
        <v>519</v>
      </c>
      <c r="AL113" s="78" t="s">
        <v>519</v>
      </c>
      <c r="AM113" s="78" t="s">
        <v>519</v>
      </c>
      <c r="AN113" s="78" t="s">
        <v>519</v>
      </c>
      <c r="AO113" s="83" t="s">
        <v>519</v>
      </c>
      <c r="AP113" s="78" t="s">
        <v>519</v>
      </c>
      <c r="AQ113" s="78" t="s">
        <v>519</v>
      </c>
      <c r="AR113" s="78" t="s">
        <v>519</v>
      </c>
      <c r="AS113" s="78" t="s">
        <v>519</v>
      </c>
      <c r="AT113" s="78" t="s">
        <v>519</v>
      </c>
    </row>
    <row r="114" spans="1:46" ht="35.1" customHeight="1" x14ac:dyDescent="0.2">
      <c r="A114" s="78">
        <v>112</v>
      </c>
      <c r="B114" s="82" t="s">
        <v>553</v>
      </c>
      <c r="C114" s="78" t="s">
        <v>296</v>
      </c>
      <c r="D114" s="78" t="s">
        <v>197</v>
      </c>
      <c r="E114" s="78">
        <v>1</v>
      </c>
      <c r="F114" s="78" t="s">
        <v>519</v>
      </c>
      <c r="G114" s="78" t="s">
        <v>519</v>
      </c>
      <c r="H114" s="78" t="s">
        <v>519</v>
      </c>
      <c r="I114" s="78" t="s">
        <v>519</v>
      </c>
      <c r="J114" s="78" t="s">
        <v>519</v>
      </c>
      <c r="K114" s="78" t="s">
        <v>519</v>
      </c>
      <c r="L114" s="78" t="s">
        <v>519</v>
      </c>
      <c r="M114" s="78" t="s">
        <v>519</v>
      </c>
      <c r="N114" s="78" t="s">
        <v>519</v>
      </c>
      <c r="O114" s="78" t="s">
        <v>519</v>
      </c>
      <c r="P114" s="78" t="s">
        <v>519</v>
      </c>
      <c r="Q114" s="78" t="s">
        <v>519</v>
      </c>
      <c r="R114" s="78" t="s">
        <v>519</v>
      </c>
      <c r="S114" s="78" t="s">
        <v>519</v>
      </c>
      <c r="T114" s="78" t="s">
        <v>519</v>
      </c>
      <c r="U114" s="78" t="s">
        <v>519</v>
      </c>
      <c r="V114" s="78" t="s">
        <v>519</v>
      </c>
      <c r="W114" s="78" t="s">
        <v>519</v>
      </c>
      <c r="X114" s="78" t="s">
        <v>519</v>
      </c>
      <c r="Y114" s="78" t="s">
        <v>519</v>
      </c>
      <c r="Z114" s="78" t="s">
        <v>519</v>
      </c>
      <c r="AA114" s="78" t="s">
        <v>519</v>
      </c>
      <c r="AB114" s="78" t="s">
        <v>519</v>
      </c>
      <c r="AC114" s="78" t="s">
        <v>519</v>
      </c>
      <c r="AD114" s="78" t="s">
        <v>519</v>
      </c>
      <c r="AE114" s="78" t="s">
        <v>519</v>
      </c>
      <c r="AF114" s="78" t="s">
        <v>519</v>
      </c>
      <c r="AG114" s="78" t="s">
        <v>519</v>
      </c>
      <c r="AH114" s="78" t="s">
        <v>519</v>
      </c>
      <c r="AI114" s="78" t="s">
        <v>519</v>
      </c>
      <c r="AJ114" s="78" t="s">
        <v>519</v>
      </c>
      <c r="AK114" s="78" t="s">
        <v>519</v>
      </c>
      <c r="AL114" s="78" t="s">
        <v>519</v>
      </c>
      <c r="AM114" s="78" t="s">
        <v>519</v>
      </c>
      <c r="AN114" s="78" t="s">
        <v>519</v>
      </c>
      <c r="AO114" s="83" t="s">
        <v>519</v>
      </c>
      <c r="AP114" s="78" t="s">
        <v>519</v>
      </c>
      <c r="AQ114" s="78" t="s">
        <v>519</v>
      </c>
      <c r="AR114" s="78" t="s">
        <v>519</v>
      </c>
      <c r="AS114" s="78" t="s">
        <v>519</v>
      </c>
      <c r="AT114" s="78" t="s">
        <v>519</v>
      </c>
    </row>
    <row r="115" spans="1:46" ht="35.1" customHeight="1" x14ac:dyDescent="0.2">
      <c r="A115" s="78">
        <v>113</v>
      </c>
      <c r="B115" s="79" t="s">
        <v>341</v>
      </c>
      <c r="C115" s="78" t="s">
        <v>296</v>
      </c>
      <c r="D115" s="78" t="s">
        <v>199</v>
      </c>
      <c r="E115" s="78">
        <v>1</v>
      </c>
      <c r="F115" s="78" t="s">
        <v>519</v>
      </c>
      <c r="G115" s="78">
        <v>0.5</v>
      </c>
      <c r="H115" s="78" t="s">
        <v>519</v>
      </c>
      <c r="I115" s="78" t="s">
        <v>519</v>
      </c>
      <c r="J115" s="78" t="s">
        <v>519</v>
      </c>
      <c r="K115" s="78" t="s">
        <v>519</v>
      </c>
      <c r="L115" s="78" t="s">
        <v>519</v>
      </c>
      <c r="M115" s="78" t="s">
        <v>519</v>
      </c>
      <c r="N115" s="78" t="s">
        <v>519</v>
      </c>
      <c r="O115" s="78" t="s">
        <v>519</v>
      </c>
      <c r="P115" s="78" t="s">
        <v>519</v>
      </c>
      <c r="Q115" s="78" t="s">
        <v>519</v>
      </c>
      <c r="R115" s="78" t="s">
        <v>519</v>
      </c>
      <c r="S115" s="78" t="s">
        <v>519</v>
      </c>
      <c r="T115" s="78" t="s">
        <v>519</v>
      </c>
      <c r="U115" s="78" t="s">
        <v>519</v>
      </c>
      <c r="V115" s="78" t="s">
        <v>519</v>
      </c>
      <c r="W115" s="78" t="s">
        <v>519</v>
      </c>
      <c r="X115" s="78" t="s">
        <v>519</v>
      </c>
      <c r="Y115" s="78" t="s">
        <v>519</v>
      </c>
      <c r="Z115" s="78" t="s">
        <v>519</v>
      </c>
      <c r="AA115" s="78" t="s">
        <v>519</v>
      </c>
      <c r="AB115" s="78" t="s">
        <v>519</v>
      </c>
      <c r="AC115" s="78" t="s">
        <v>519</v>
      </c>
      <c r="AD115" s="78" t="s">
        <v>519</v>
      </c>
      <c r="AE115" s="78" t="s">
        <v>519</v>
      </c>
      <c r="AF115" s="78">
        <v>1</v>
      </c>
      <c r="AG115" s="78" t="s">
        <v>519</v>
      </c>
      <c r="AH115" s="78" t="s">
        <v>519</v>
      </c>
      <c r="AI115" s="78" t="s">
        <v>519</v>
      </c>
      <c r="AJ115" s="78" t="s">
        <v>519</v>
      </c>
      <c r="AK115" s="78" t="s">
        <v>519</v>
      </c>
      <c r="AL115" s="78" t="s">
        <v>519</v>
      </c>
      <c r="AM115" s="78" t="s">
        <v>519</v>
      </c>
      <c r="AN115" s="78" t="s">
        <v>519</v>
      </c>
      <c r="AO115" s="83" t="s">
        <v>519</v>
      </c>
      <c r="AP115" s="78" t="s">
        <v>519</v>
      </c>
      <c r="AQ115" s="78" t="s">
        <v>519</v>
      </c>
      <c r="AR115" s="78" t="s">
        <v>519</v>
      </c>
      <c r="AS115" s="78" t="s">
        <v>519</v>
      </c>
      <c r="AT115" s="78" t="s">
        <v>519</v>
      </c>
    </row>
    <row r="116" spans="1:46" ht="35.1" customHeight="1" x14ac:dyDescent="0.2">
      <c r="A116" s="78">
        <v>114</v>
      </c>
      <c r="B116" s="82" t="s">
        <v>554</v>
      </c>
      <c r="C116" s="78" t="s">
        <v>296</v>
      </c>
      <c r="D116" s="78" t="s">
        <v>201</v>
      </c>
      <c r="E116" s="78">
        <v>1</v>
      </c>
      <c r="F116" s="78" t="s">
        <v>519</v>
      </c>
      <c r="G116" s="78">
        <v>0.5</v>
      </c>
      <c r="H116" s="78" t="s">
        <v>519</v>
      </c>
      <c r="I116" s="78" t="s">
        <v>519</v>
      </c>
      <c r="J116" s="78" t="s">
        <v>519</v>
      </c>
      <c r="K116" s="78" t="s">
        <v>519</v>
      </c>
      <c r="L116" s="78" t="s">
        <v>519</v>
      </c>
      <c r="M116" s="78" t="s">
        <v>519</v>
      </c>
      <c r="N116" s="78" t="s">
        <v>519</v>
      </c>
      <c r="O116" s="78" t="s">
        <v>519</v>
      </c>
      <c r="P116" s="78" t="s">
        <v>519</v>
      </c>
      <c r="Q116" s="78" t="s">
        <v>519</v>
      </c>
      <c r="R116" s="78" t="s">
        <v>519</v>
      </c>
      <c r="S116" s="78" t="s">
        <v>519</v>
      </c>
      <c r="T116" s="78" t="s">
        <v>519</v>
      </c>
      <c r="U116" s="78" t="s">
        <v>519</v>
      </c>
      <c r="V116" s="78" t="s">
        <v>519</v>
      </c>
      <c r="W116" s="78" t="s">
        <v>519</v>
      </c>
      <c r="X116" s="78" t="s">
        <v>519</v>
      </c>
      <c r="Y116" s="78" t="s">
        <v>519</v>
      </c>
      <c r="Z116" s="78" t="s">
        <v>519</v>
      </c>
      <c r="AA116" s="78">
        <v>1</v>
      </c>
      <c r="AB116" s="78">
        <v>1</v>
      </c>
      <c r="AC116" s="78" t="s">
        <v>519</v>
      </c>
      <c r="AD116" s="78" t="s">
        <v>519</v>
      </c>
      <c r="AE116" s="78" t="s">
        <v>519</v>
      </c>
      <c r="AF116" s="78" t="s">
        <v>519</v>
      </c>
      <c r="AG116" s="78">
        <v>1</v>
      </c>
      <c r="AH116" s="78" t="s">
        <v>519</v>
      </c>
      <c r="AI116" s="78" t="s">
        <v>519</v>
      </c>
      <c r="AJ116" s="78" t="s">
        <v>519</v>
      </c>
      <c r="AK116" s="78" t="s">
        <v>519</v>
      </c>
      <c r="AL116" s="78" t="s">
        <v>519</v>
      </c>
      <c r="AM116" s="78">
        <v>1</v>
      </c>
      <c r="AN116" s="78">
        <v>1</v>
      </c>
      <c r="AO116" s="83">
        <v>1</v>
      </c>
      <c r="AP116" s="78">
        <v>1</v>
      </c>
      <c r="AQ116" s="78" t="s">
        <v>519</v>
      </c>
      <c r="AR116" s="78" t="s">
        <v>519</v>
      </c>
      <c r="AS116" s="78" t="s">
        <v>519</v>
      </c>
      <c r="AT116" s="78" t="s">
        <v>519</v>
      </c>
    </row>
    <row r="117" spans="1:46" ht="35.1" customHeight="1" x14ac:dyDescent="0.2">
      <c r="A117" s="78">
        <v>115</v>
      </c>
      <c r="B117" s="79" t="s">
        <v>342</v>
      </c>
      <c r="C117" s="78" t="s">
        <v>296</v>
      </c>
      <c r="D117" s="78" t="s">
        <v>205</v>
      </c>
      <c r="E117" s="78">
        <v>1</v>
      </c>
      <c r="F117" s="78" t="s">
        <v>519</v>
      </c>
      <c r="G117" s="78">
        <v>0.5</v>
      </c>
      <c r="H117" s="78" t="s">
        <v>519</v>
      </c>
      <c r="I117" s="78" t="s">
        <v>519</v>
      </c>
      <c r="J117" s="78" t="s">
        <v>519</v>
      </c>
      <c r="K117" s="78">
        <v>1</v>
      </c>
      <c r="L117" s="78" t="s">
        <v>519</v>
      </c>
      <c r="M117" s="83">
        <v>1</v>
      </c>
      <c r="N117" s="78">
        <v>1</v>
      </c>
      <c r="O117" s="78" t="s">
        <v>519</v>
      </c>
      <c r="P117" s="78" t="s">
        <v>519</v>
      </c>
      <c r="Q117" s="78">
        <v>1</v>
      </c>
      <c r="R117" s="78">
        <v>1</v>
      </c>
      <c r="S117" s="78">
        <v>1</v>
      </c>
      <c r="T117" s="78" t="s">
        <v>519</v>
      </c>
      <c r="U117" s="78" t="s">
        <v>519</v>
      </c>
      <c r="V117" s="78" t="s">
        <v>519</v>
      </c>
      <c r="W117" s="78" t="s">
        <v>519</v>
      </c>
      <c r="X117" s="78">
        <v>1</v>
      </c>
      <c r="Y117" s="78" t="s">
        <v>519</v>
      </c>
      <c r="Z117" s="78" t="s">
        <v>519</v>
      </c>
      <c r="AA117" s="78">
        <v>1</v>
      </c>
      <c r="AB117" s="78">
        <v>1</v>
      </c>
      <c r="AC117" s="78">
        <v>1</v>
      </c>
      <c r="AD117" s="78" t="s">
        <v>519</v>
      </c>
      <c r="AE117" s="78" t="s">
        <v>519</v>
      </c>
      <c r="AF117" s="78">
        <v>1</v>
      </c>
      <c r="AG117" s="78" t="s">
        <v>519</v>
      </c>
      <c r="AH117" s="78" t="s">
        <v>519</v>
      </c>
      <c r="AI117" s="78">
        <v>1</v>
      </c>
      <c r="AJ117" s="78">
        <v>1</v>
      </c>
      <c r="AK117" s="78" t="s">
        <v>519</v>
      </c>
      <c r="AL117" s="78" t="s">
        <v>519</v>
      </c>
      <c r="AM117" s="78">
        <v>1</v>
      </c>
      <c r="AN117" s="78" t="s">
        <v>519</v>
      </c>
      <c r="AO117" s="83">
        <v>1</v>
      </c>
      <c r="AP117" s="78">
        <v>1</v>
      </c>
      <c r="AQ117" s="78" t="s">
        <v>519</v>
      </c>
      <c r="AR117" s="78">
        <v>1</v>
      </c>
      <c r="AS117" s="78" t="s">
        <v>519</v>
      </c>
      <c r="AT117" s="78" t="s">
        <v>519</v>
      </c>
    </row>
    <row r="118" spans="1:46" ht="35.1" customHeight="1" x14ac:dyDescent="0.2">
      <c r="A118" s="78">
        <v>116</v>
      </c>
      <c r="B118" s="79" t="s">
        <v>555</v>
      </c>
      <c r="C118" s="78" t="s">
        <v>296</v>
      </c>
      <c r="D118" s="78" t="s">
        <v>207</v>
      </c>
      <c r="E118" s="78">
        <v>1</v>
      </c>
      <c r="F118" s="78" t="s">
        <v>519</v>
      </c>
      <c r="G118" s="78">
        <v>0.5</v>
      </c>
      <c r="H118" s="78" t="s">
        <v>519</v>
      </c>
      <c r="I118" s="78" t="s">
        <v>519</v>
      </c>
      <c r="J118" s="78" t="s">
        <v>519</v>
      </c>
      <c r="K118" s="78">
        <v>1</v>
      </c>
      <c r="L118" s="78" t="s">
        <v>519</v>
      </c>
      <c r="M118" s="83">
        <v>0.5</v>
      </c>
      <c r="N118" s="78" t="s">
        <v>519</v>
      </c>
      <c r="O118" s="78" t="s">
        <v>519</v>
      </c>
      <c r="P118" s="78" t="s">
        <v>519</v>
      </c>
      <c r="Q118" s="78" t="s">
        <v>519</v>
      </c>
      <c r="R118" s="78" t="s">
        <v>519</v>
      </c>
      <c r="S118" s="78" t="s">
        <v>519</v>
      </c>
      <c r="T118" s="78" t="s">
        <v>519</v>
      </c>
      <c r="U118" s="78" t="s">
        <v>519</v>
      </c>
      <c r="V118" s="78" t="s">
        <v>519</v>
      </c>
      <c r="W118" s="78" t="s">
        <v>519</v>
      </c>
      <c r="X118" s="78" t="s">
        <v>519</v>
      </c>
      <c r="Y118" s="78" t="s">
        <v>519</v>
      </c>
      <c r="Z118" s="78" t="s">
        <v>519</v>
      </c>
      <c r="AA118" s="78" t="s">
        <v>519</v>
      </c>
      <c r="AB118" s="78">
        <v>1</v>
      </c>
      <c r="AC118" s="78">
        <v>1</v>
      </c>
      <c r="AD118" s="78" t="s">
        <v>519</v>
      </c>
      <c r="AE118" s="78" t="s">
        <v>519</v>
      </c>
      <c r="AF118" s="78">
        <v>1</v>
      </c>
      <c r="AG118" s="78" t="s">
        <v>519</v>
      </c>
      <c r="AH118" s="78" t="s">
        <v>519</v>
      </c>
      <c r="AI118" s="78" t="s">
        <v>519</v>
      </c>
      <c r="AJ118" s="78" t="s">
        <v>519</v>
      </c>
      <c r="AK118" s="78" t="s">
        <v>519</v>
      </c>
      <c r="AL118" s="78" t="s">
        <v>519</v>
      </c>
      <c r="AM118" s="78" t="s">
        <v>519</v>
      </c>
      <c r="AN118" s="78" t="s">
        <v>519</v>
      </c>
      <c r="AO118" s="83" t="s">
        <v>519</v>
      </c>
      <c r="AP118" s="78" t="s">
        <v>519</v>
      </c>
      <c r="AQ118" s="78" t="s">
        <v>519</v>
      </c>
      <c r="AR118" s="78" t="s">
        <v>519</v>
      </c>
      <c r="AS118" s="78" t="s">
        <v>519</v>
      </c>
      <c r="AT118" s="78" t="s">
        <v>519</v>
      </c>
    </row>
    <row r="119" spans="1:46" ht="35.1" customHeight="1" x14ac:dyDescent="0.2">
      <c r="A119" s="78">
        <v>117</v>
      </c>
      <c r="B119" s="79" t="s">
        <v>343</v>
      </c>
      <c r="C119" s="78" t="s">
        <v>296</v>
      </c>
      <c r="D119" s="78" t="s">
        <v>209</v>
      </c>
      <c r="E119" s="78">
        <v>1</v>
      </c>
      <c r="F119" s="78" t="s">
        <v>519</v>
      </c>
      <c r="G119" s="78">
        <v>0.5</v>
      </c>
      <c r="H119" s="78" t="s">
        <v>519</v>
      </c>
      <c r="I119" s="78" t="s">
        <v>519</v>
      </c>
      <c r="J119" s="78" t="s">
        <v>519</v>
      </c>
      <c r="K119" s="78" t="s">
        <v>519</v>
      </c>
      <c r="L119" s="78" t="s">
        <v>519</v>
      </c>
      <c r="M119" s="83">
        <v>0.5</v>
      </c>
      <c r="N119" s="78" t="s">
        <v>519</v>
      </c>
      <c r="O119" s="78" t="s">
        <v>519</v>
      </c>
      <c r="P119" s="78" t="s">
        <v>519</v>
      </c>
      <c r="Q119" s="78" t="s">
        <v>519</v>
      </c>
      <c r="R119" s="78" t="s">
        <v>519</v>
      </c>
      <c r="S119" s="78" t="s">
        <v>519</v>
      </c>
      <c r="T119" s="78" t="s">
        <v>519</v>
      </c>
      <c r="U119" s="78" t="s">
        <v>519</v>
      </c>
      <c r="V119" s="78" t="s">
        <v>519</v>
      </c>
      <c r="W119" s="78" t="s">
        <v>519</v>
      </c>
      <c r="X119" s="78" t="s">
        <v>519</v>
      </c>
      <c r="Y119" s="78" t="s">
        <v>519</v>
      </c>
      <c r="Z119" s="78" t="s">
        <v>519</v>
      </c>
      <c r="AA119" s="78" t="s">
        <v>519</v>
      </c>
      <c r="AB119" s="78" t="s">
        <v>519</v>
      </c>
      <c r="AC119" s="78" t="s">
        <v>519</v>
      </c>
      <c r="AD119" s="78" t="s">
        <v>519</v>
      </c>
      <c r="AE119" s="78" t="s">
        <v>519</v>
      </c>
      <c r="AF119" s="78" t="s">
        <v>519</v>
      </c>
      <c r="AG119" s="78" t="s">
        <v>519</v>
      </c>
      <c r="AH119" s="78" t="s">
        <v>519</v>
      </c>
      <c r="AI119" s="78" t="s">
        <v>519</v>
      </c>
      <c r="AJ119" s="78" t="s">
        <v>519</v>
      </c>
      <c r="AK119" s="78" t="s">
        <v>519</v>
      </c>
      <c r="AL119" s="78" t="s">
        <v>519</v>
      </c>
      <c r="AM119" s="78" t="s">
        <v>519</v>
      </c>
      <c r="AN119" s="78" t="s">
        <v>519</v>
      </c>
      <c r="AO119" s="83" t="s">
        <v>519</v>
      </c>
      <c r="AP119" s="78" t="s">
        <v>519</v>
      </c>
      <c r="AQ119" s="78" t="s">
        <v>519</v>
      </c>
      <c r="AR119" s="78" t="s">
        <v>519</v>
      </c>
      <c r="AS119" s="78" t="s">
        <v>519</v>
      </c>
      <c r="AT119" s="78" t="s">
        <v>519</v>
      </c>
    </row>
    <row r="120" spans="1:46" ht="35.1" customHeight="1" x14ac:dyDescent="0.2">
      <c r="A120" s="78">
        <v>118</v>
      </c>
      <c r="B120" s="79" t="s">
        <v>344</v>
      </c>
      <c r="C120" s="78" t="s">
        <v>296</v>
      </c>
      <c r="D120" s="78" t="s">
        <v>211</v>
      </c>
      <c r="E120" s="78">
        <v>1</v>
      </c>
      <c r="F120" s="78" t="s">
        <v>519</v>
      </c>
      <c r="G120" s="78" t="s">
        <v>519</v>
      </c>
      <c r="H120" s="78" t="s">
        <v>519</v>
      </c>
      <c r="I120" s="78" t="s">
        <v>519</v>
      </c>
      <c r="J120" s="78" t="s">
        <v>519</v>
      </c>
      <c r="K120" s="78" t="s">
        <v>519</v>
      </c>
      <c r="L120" s="78" t="s">
        <v>519</v>
      </c>
      <c r="M120" s="83" t="s">
        <v>519</v>
      </c>
      <c r="N120" s="78" t="s">
        <v>519</v>
      </c>
      <c r="O120" s="78" t="s">
        <v>519</v>
      </c>
      <c r="P120" s="78" t="s">
        <v>519</v>
      </c>
      <c r="Q120" s="78" t="s">
        <v>519</v>
      </c>
      <c r="R120" s="78" t="s">
        <v>519</v>
      </c>
      <c r="S120" s="78" t="s">
        <v>519</v>
      </c>
      <c r="T120" s="78" t="s">
        <v>519</v>
      </c>
      <c r="U120" s="78" t="s">
        <v>519</v>
      </c>
      <c r="V120" s="78" t="s">
        <v>519</v>
      </c>
      <c r="W120" s="78" t="s">
        <v>519</v>
      </c>
      <c r="X120" s="78" t="s">
        <v>519</v>
      </c>
      <c r="Y120" s="78" t="s">
        <v>519</v>
      </c>
      <c r="Z120" s="78" t="s">
        <v>519</v>
      </c>
      <c r="AA120" s="78" t="s">
        <v>519</v>
      </c>
      <c r="AB120" s="78" t="s">
        <v>519</v>
      </c>
      <c r="AC120" s="78" t="s">
        <v>519</v>
      </c>
      <c r="AD120" s="78" t="s">
        <v>519</v>
      </c>
      <c r="AE120" s="78" t="s">
        <v>519</v>
      </c>
      <c r="AF120" s="78" t="s">
        <v>519</v>
      </c>
      <c r="AG120" s="78" t="s">
        <v>519</v>
      </c>
      <c r="AH120" s="78" t="s">
        <v>519</v>
      </c>
      <c r="AI120" s="78" t="s">
        <v>519</v>
      </c>
      <c r="AJ120" s="78" t="s">
        <v>519</v>
      </c>
      <c r="AK120" s="78" t="s">
        <v>519</v>
      </c>
      <c r="AL120" s="78" t="s">
        <v>519</v>
      </c>
      <c r="AM120" s="78" t="s">
        <v>519</v>
      </c>
      <c r="AN120" s="78" t="s">
        <v>519</v>
      </c>
      <c r="AO120" s="83" t="s">
        <v>519</v>
      </c>
      <c r="AP120" s="78" t="s">
        <v>519</v>
      </c>
      <c r="AQ120" s="78" t="s">
        <v>519</v>
      </c>
      <c r="AR120" s="78" t="s">
        <v>519</v>
      </c>
      <c r="AS120" s="78" t="s">
        <v>519</v>
      </c>
      <c r="AT120" s="78" t="s">
        <v>519</v>
      </c>
    </row>
    <row r="121" spans="1:46" ht="35.1" customHeight="1" x14ac:dyDescent="0.2">
      <c r="A121" s="78">
        <v>119</v>
      </c>
      <c r="B121" s="79" t="s">
        <v>556</v>
      </c>
      <c r="C121" s="78" t="s">
        <v>296</v>
      </c>
      <c r="D121" s="78" t="s">
        <v>223</v>
      </c>
      <c r="E121" s="78">
        <v>1</v>
      </c>
      <c r="F121" s="78" t="s">
        <v>519</v>
      </c>
      <c r="G121" s="78">
        <v>0.5</v>
      </c>
      <c r="H121" s="78" t="s">
        <v>519</v>
      </c>
      <c r="I121" s="78" t="s">
        <v>519</v>
      </c>
      <c r="J121" s="78" t="s">
        <v>519</v>
      </c>
      <c r="K121" s="78">
        <v>1</v>
      </c>
      <c r="L121" s="78" t="s">
        <v>519</v>
      </c>
      <c r="M121" s="83">
        <v>0.5</v>
      </c>
      <c r="N121" s="78" t="s">
        <v>519</v>
      </c>
      <c r="O121" s="78" t="s">
        <v>519</v>
      </c>
      <c r="P121" s="78" t="s">
        <v>519</v>
      </c>
      <c r="Q121" s="78" t="s">
        <v>519</v>
      </c>
      <c r="R121" s="78" t="s">
        <v>519</v>
      </c>
      <c r="S121" s="78">
        <v>1</v>
      </c>
      <c r="T121" s="78" t="s">
        <v>519</v>
      </c>
      <c r="U121" s="78" t="s">
        <v>519</v>
      </c>
      <c r="V121" s="78" t="s">
        <v>519</v>
      </c>
      <c r="W121" s="78" t="s">
        <v>519</v>
      </c>
      <c r="X121" s="78" t="s">
        <v>519</v>
      </c>
      <c r="Y121" s="78" t="s">
        <v>519</v>
      </c>
      <c r="Z121" s="78">
        <v>1</v>
      </c>
      <c r="AA121" s="78" t="s">
        <v>519</v>
      </c>
      <c r="AB121" s="78">
        <v>1</v>
      </c>
      <c r="AC121" s="78">
        <v>1</v>
      </c>
      <c r="AD121" s="78" t="s">
        <v>519</v>
      </c>
      <c r="AE121" s="78" t="s">
        <v>519</v>
      </c>
      <c r="AF121" s="78">
        <v>1</v>
      </c>
      <c r="AG121" s="78" t="s">
        <v>519</v>
      </c>
      <c r="AH121" s="78" t="s">
        <v>519</v>
      </c>
      <c r="AI121" s="78">
        <v>1</v>
      </c>
      <c r="AJ121" s="78" t="s">
        <v>519</v>
      </c>
      <c r="AK121" s="78" t="s">
        <v>519</v>
      </c>
      <c r="AL121" s="78" t="s">
        <v>519</v>
      </c>
      <c r="AM121" s="78">
        <v>1</v>
      </c>
      <c r="AN121" s="78">
        <v>1</v>
      </c>
      <c r="AO121" s="83">
        <v>1</v>
      </c>
      <c r="AP121" s="78" t="s">
        <v>519</v>
      </c>
      <c r="AQ121" s="78" t="s">
        <v>519</v>
      </c>
      <c r="AR121" s="78" t="s">
        <v>519</v>
      </c>
      <c r="AS121" s="78" t="s">
        <v>519</v>
      </c>
      <c r="AT121" s="78" t="s">
        <v>519</v>
      </c>
    </row>
    <row r="122" spans="1:46" ht="35.1" customHeight="1" x14ac:dyDescent="0.2">
      <c r="A122" s="78">
        <v>120</v>
      </c>
      <c r="B122" s="79" t="s">
        <v>557</v>
      </c>
      <c r="C122" s="78" t="s">
        <v>296</v>
      </c>
      <c r="D122" s="78" t="s">
        <v>257</v>
      </c>
      <c r="E122" s="78">
        <v>1</v>
      </c>
      <c r="F122" s="78" t="s">
        <v>519</v>
      </c>
      <c r="G122" s="78">
        <v>0.5</v>
      </c>
      <c r="H122" s="78" t="s">
        <v>519</v>
      </c>
      <c r="I122" s="78" t="s">
        <v>519</v>
      </c>
      <c r="J122" s="78" t="s">
        <v>519</v>
      </c>
      <c r="K122" s="78">
        <v>1</v>
      </c>
      <c r="L122" s="78" t="s">
        <v>519</v>
      </c>
      <c r="M122" s="83">
        <v>0.5</v>
      </c>
      <c r="N122" s="78" t="s">
        <v>519</v>
      </c>
      <c r="O122" s="78" t="s">
        <v>519</v>
      </c>
      <c r="P122" s="78" t="s">
        <v>519</v>
      </c>
      <c r="Q122" s="78" t="s">
        <v>519</v>
      </c>
      <c r="R122" s="78" t="s">
        <v>519</v>
      </c>
      <c r="S122" s="78" t="s">
        <v>519</v>
      </c>
      <c r="T122" s="78" t="s">
        <v>519</v>
      </c>
      <c r="U122" s="78" t="s">
        <v>519</v>
      </c>
      <c r="V122" s="78" t="s">
        <v>519</v>
      </c>
      <c r="W122" s="78" t="s">
        <v>519</v>
      </c>
      <c r="X122" s="78" t="s">
        <v>519</v>
      </c>
      <c r="Y122" s="78" t="s">
        <v>519</v>
      </c>
      <c r="Z122" s="78" t="s">
        <v>519</v>
      </c>
      <c r="AA122" s="78" t="s">
        <v>519</v>
      </c>
      <c r="AB122" s="78" t="s">
        <v>519</v>
      </c>
      <c r="AC122" s="78" t="s">
        <v>519</v>
      </c>
      <c r="AD122" s="78" t="s">
        <v>519</v>
      </c>
      <c r="AE122" s="78" t="s">
        <v>519</v>
      </c>
      <c r="AF122" s="78" t="s">
        <v>519</v>
      </c>
      <c r="AG122" s="78" t="s">
        <v>519</v>
      </c>
      <c r="AH122" s="78" t="s">
        <v>519</v>
      </c>
      <c r="AI122" s="78" t="s">
        <v>519</v>
      </c>
      <c r="AJ122" s="78" t="s">
        <v>519</v>
      </c>
      <c r="AK122" s="78" t="s">
        <v>519</v>
      </c>
      <c r="AL122" s="78" t="s">
        <v>519</v>
      </c>
      <c r="AM122" s="78" t="s">
        <v>519</v>
      </c>
      <c r="AN122" s="78" t="s">
        <v>519</v>
      </c>
      <c r="AO122" s="83" t="s">
        <v>519</v>
      </c>
      <c r="AP122" s="78" t="s">
        <v>519</v>
      </c>
      <c r="AQ122" s="78" t="s">
        <v>519</v>
      </c>
      <c r="AR122" s="78" t="s">
        <v>519</v>
      </c>
      <c r="AS122" s="78" t="s">
        <v>519</v>
      </c>
      <c r="AT122" s="78" t="s">
        <v>519</v>
      </c>
    </row>
    <row r="123" spans="1:46" ht="35.1" customHeight="1" x14ac:dyDescent="0.2">
      <c r="A123" s="78">
        <v>121</v>
      </c>
      <c r="B123" s="79" t="s">
        <v>558</v>
      </c>
      <c r="C123" s="78" t="s">
        <v>296</v>
      </c>
      <c r="D123" s="78" t="s">
        <v>229</v>
      </c>
      <c r="E123" s="78">
        <v>1</v>
      </c>
      <c r="F123" s="78">
        <v>1</v>
      </c>
      <c r="G123" s="78">
        <v>1</v>
      </c>
      <c r="H123" s="78" t="s">
        <v>519</v>
      </c>
      <c r="I123" s="78" t="s">
        <v>519</v>
      </c>
      <c r="J123" s="78" t="s">
        <v>519</v>
      </c>
      <c r="K123" s="78">
        <v>1</v>
      </c>
      <c r="L123" s="78">
        <v>1</v>
      </c>
      <c r="M123" s="78">
        <v>1</v>
      </c>
      <c r="N123" s="78">
        <v>1</v>
      </c>
      <c r="O123" s="78" t="s">
        <v>519</v>
      </c>
      <c r="P123" s="78" t="s">
        <v>519</v>
      </c>
      <c r="Q123" s="78">
        <v>1</v>
      </c>
      <c r="R123" s="78">
        <v>1</v>
      </c>
      <c r="S123" s="78">
        <v>1</v>
      </c>
      <c r="T123" s="78">
        <v>1</v>
      </c>
      <c r="U123" s="83">
        <v>1937</v>
      </c>
      <c r="V123" s="78" t="s">
        <v>519</v>
      </c>
      <c r="W123" s="83">
        <v>1</v>
      </c>
      <c r="X123" s="78">
        <v>1</v>
      </c>
      <c r="Y123" s="78" t="s">
        <v>519</v>
      </c>
      <c r="Z123" s="83">
        <v>1</v>
      </c>
      <c r="AA123" s="78">
        <v>1</v>
      </c>
      <c r="AB123" s="78" t="s">
        <v>519</v>
      </c>
      <c r="AC123" s="78" t="s">
        <v>519</v>
      </c>
      <c r="AD123" s="78" t="s">
        <v>519</v>
      </c>
      <c r="AE123" s="78">
        <v>1</v>
      </c>
      <c r="AF123" s="78" t="s">
        <v>519</v>
      </c>
      <c r="AG123" s="78" t="s">
        <v>519</v>
      </c>
      <c r="AH123" s="78" t="s">
        <v>519</v>
      </c>
      <c r="AI123" s="78" t="s">
        <v>519</v>
      </c>
      <c r="AJ123" s="78" t="s">
        <v>519</v>
      </c>
      <c r="AK123" s="78" t="s">
        <v>519</v>
      </c>
      <c r="AL123" s="78" t="s">
        <v>519</v>
      </c>
      <c r="AM123" s="78">
        <v>1</v>
      </c>
      <c r="AN123" s="78">
        <v>1</v>
      </c>
      <c r="AO123" s="78" t="s">
        <v>519</v>
      </c>
      <c r="AP123" s="78" t="s">
        <v>519</v>
      </c>
      <c r="AQ123" s="78">
        <v>1</v>
      </c>
      <c r="AR123" s="78" t="s">
        <v>519</v>
      </c>
      <c r="AS123" s="78" t="s">
        <v>519</v>
      </c>
      <c r="AT123" s="78">
        <v>1</v>
      </c>
    </row>
    <row r="124" spans="1:46" ht="35.1" customHeight="1" x14ac:dyDescent="0.2">
      <c r="A124" s="78">
        <v>122</v>
      </c>
      <c r="B124" s="79" t="s">
        <v>345</v>
      </c>
      <c r="C124" s="78" t="s">
        <v>296</v>
      </c>
      <c r="D124" s="78" t="s">
        <v>231</v>
      </c>
      <c r="E124" s="78" t="s">
        <v>519</v>
      </c>
      <c r="F124" s="78" t="s">
        <v>519</v>
      </c>
      <c r="G124" s="78" t="s">
        <v>519</v>
      </c>
      <c r="H124" s="78" t="s">
        <v>519</v>
      </c>
      <c r="I124" s="78" t="s">
        <v>519</v>
      </c>
      <c r="J124" s="78" t="s">
        <v>519</v>
      </c>
      <c r="K124" s="78" t="s">
        <v>519</v>
      </c>
      <c r="L124" s="78" t="s">
        <v>519</v>
      </c>
      <c r="M124" s="78" t="s">
        <v>519</v>
      </c>
      <c r="N124" s="78" t="s">
        <v>519</v>
      </c>
      <c r="O124" s="78" t="s">
        <v>519</v>
      </c>
      <c r="P124" s="78" t="s">
        <v>519</v>
      </c>
      <c r="Q124" s="78" t="s">
        <v>519</v>
      </c>
      <c r="R124" s="78" t="s">
        <v>519</v>
      </c>
      <c r="S124" s="78" t="s">
        <v>519</v>
      </c>
      <c r="T124" s="78" t="s">
        <v>519</v>
      </c>
      <c r="U124" s="84">
        <v>10290</v>
      </c>
      <c r="V124" s="84">
        <v>2.0289999999999999</v>
      </c>
      <c r="W124" s="78">
        <v>1</v>
      </c>
      <c r="X124" s="78" t="s">
        <v>519</v>
      </c>
      <c r="Y124" s="78" t="s">
        <v>519</v>
      </c>
      <c r="Z124" s="78" t="s">
        <v>519</v>
      </c>
      <c r="AA124" s="78" t="s">
        <v>519</v>
      </c>
      <c r="AB124" s="78" t="s">
        <v>519</v>
      </c>
      <c r="AC124" s="78" t="s">
        <v>519</v>
      </c>
      <c r="AD124" s="78" t="s">
        <v>519</v>
      </c>
      <c r="AE124" s="78" t="s">
        <v>519</v>
      </c>
      <c r="AF124" s="78" t="s">
        <v>519</v>
      </c>
      <c r="AG124" s="78" t="s">
        <v>519</v>
      </c>
      <c r="AH124" s="78" t="s">
        <v>519</v>
      </c>
      <c r="AI124" s="78" t="s">
        <v>519</v>
      </c>
      <c r="AJ124" s="78" t="s">
        <v>519</v>
      </c>
      <c r="AK124" s="78" t="s">
        <v>519</v>
      </c>
      <c r="AL124" s="78" t="s">
        <v>519</v>
      </c>
      <c r="AM124" s="78" t="s">
        <v>519</v>
      </c>
      <c r="AN124" s="78" t="s">
        <v>519</v>
      </c>
      <c r="AO124" s="78" t="s">
        <v>519</v>
      </c>
      <c r="AP124" s="78" t="s">
        <v>519</v>
      </c>
      <c r="AQ124" s="78" t="s">
        <v>519</v>
      </c>
      <c r="AR124" s="78" t="s">
        <v>519</v>
      </c>
      <c r="AS124" s="78" t="s">
        <v>519</v>
      </c>
      <c r="AT124" s="78" t="s">
        <v>519</v>
      </c>
    </row>
    <row r="125" spans="1:46" ht="35.1" customHeight="1" x14ac:dyDescent="0.2">
      <c r="A125" s="78">
        <v>123</v>
      </c>
      <c r="B125" s="79" t="s">
        <v>559</v>
      </c>
      <c r="C125" s="78" t="s">
        <v>296</v>
      </c>
      <c r="D125" s="78" t="s">
        <v>238</v>
      </c>
      <c r="E125" s="78">
        <v>1</v>
      </c>
      <c r="F125" s="78">
        <v>1</v>
      </c>
      <c r="G125" s="78" t="s">
        <v>519</v>
      </c>
      <c r="H125" s="78" t="s">
        <v>519</v>
      </c>
      <c r="I125" s="78" t="s">
        <v>519</v>
      </c>
      <c r="J125" s="78" t="s">
        <v>519</v>
      </c>
      <c r="K125" s="78">
        <v>1</v>
      </c>
      <c r="L125" s="78" t="s">
        <v>519</v>
      </c>
      <c r="M125" s="78" t="s">
        <v>519</v>
      </c>
      <c r="N125" s="78" t="s">
        <v>519</v>
      </c>
      <c r="O125" s="78" t="s">
        <v>519</v>
      </c>
      <c r="P125" s="78" t="s">
        <v>519</v>
      </c>
      <c r="Q125" s="78" t="s">
        <v>519</v>
      </c>
      <c r="R125" s="78" t="s">
        <v>519</v>
      </c>
      <c r="S125" s="78" t="s">
        <v>519</v>
      </c>
      <c r="T125" s="78" t="s">
        <v>519</v>
      </c>
      <c r="U125" s="78" t="s">
        <v>519</v>
      </c>
      <c r="V125" s="78" t="s">
        <v>519</v>
      </c>
      <c r="W125" s="78" t="s">
        <v>519</v>
      </c>
      <c r="X125" s="78" t="s">
        <v>519</v>
      </c>
      <c r="Y125" s="78" t="s">
        <v>519</v>
      </c>
      <c r="Z125" s="83" t="s">
        <v>519</v>
      </c>
      <c r="AA125" s="78">
        <v>1</v>
      </c>
      <c r="AB125" s="78" t="s">
        <v>519</v>
      </c>
      <c r="AC125" s="78" t="s">
        <v>519</v>
      </c>
      <c r="AD125" s="78" t="s">
        <v>519</v>
      </c>
      <c r="AE125" s="78" t="s">
        <v>519</v>
      </c>
      <c r="AF125" s="78" t="s">
        <v>519</v>
      </c>
      <c r="AG125" s="78" t="s">
        <v>519</v>
      </c>
      <c r="AH125" s="78" t="s">
        <v>519</v>
      </c>
      <c r="AI125" s="78" t="s">
        <v>519</v>
      </c>
      <c r="AJ125" s="78" t="s">
        <v>519</v>
      </c>
      <c r="AK125" s="78" t="s">
        <v>519</v>
      </c>
      <c r="AL125" s="78" t="s">
        <v>519</v>
      </c>
      <c r="AM125" s="78" t="s">
        <v>519</v>
      </c>
      <c r="AN125" s="78" t="s">
        <v>519</v>
      </c>
      <c r="AO125" s="78" t="s">
        <v>519</v>
      </c>
      <c r="AP125" s="78" t="s">
        <v>519</v>
      </c>
      <c r="AQ125" s="78" t="s">
        <v>519</v>
      </c>
      <c r="AR125" s="78" t="s">
        <v>519</v>
      </c>
      <c r="AS125" s="78" t="s">
        <v>519</v>
      </c>
      <c r="AT125" s="78" t="s">
        <v>519</v>
      </c>
    </row>
    <row r="126" spans="1:46" ht="35.1" customHeight="1" x14ac:dyDescent="0.2">
      <c r="A126" s="78">
        <v>124</v>
      </c>
      <c r="B126" s="79" t="s">
        <v>346</v>
      </c>
      <c r="C126" s="78" t="s">
        <v>296</v>
      </c>
      <c r="D126" s="78" t="s">
        <v>241</v>
      </c>
      <c r="E126" s="78">
        <v>1</v>
      </c>
      <c r="F126" s="78" t="s">
        <v>519</v>
      </c>
      <c r="G126" s="78" t="s">
        <v>519</v>
      </c>
      <c r="H126" s="78" t="s">
        <v>519</v>
      </c>
      <c r="I126" s="78">
        <v>1</v>
      </c>
      <c r="J126" s="78">
        <v>1</v>
      </c>
      <c r="K126" s="78">
        <v>1</v>
      </c>
      <c r="L126" s="78" t="s">
        <v>519</v>
      </c>
      <c r="M126" s="78">
        <v>1</v>
      </c>
      <c r="N126" s="78">
        <v>1</v>
      </c>
      <c r="O126" s="78" t="s">
        <v>519</v>
      </c>
      <c r="P126" s="78" t="s">
        <v>519</v>
      </c>
      <c r="Q126" s="78">
        <v>1</v>
      </c>
      <c r="R126" s="78" t="s">
        <v>519</v>
      </c>
      <c r="S126" s="78">
        <v>1</v>
      </c>
      <c r="T126" s="78">
        <v>1</v>
      </c>
      <c r="U126" s="84">
        <v>18862</v>
      </c>
      <c r="V126" s="84">
        <v>9433</v>
      </c>
      <c r="W126" s="78">
        <v>1</v>
      </c>
      <c r="X126" s="78" t="s">
        <v>519</v>
      </c>
      <c r="Y126" s="78" t="s">
        <v>519</v>
      </c>
      <c r="Z126" s="83">
        <v>1</v>
      </c>
      <c r="AA126" s="78">
        <v>1</v>
      </c>
      <c r="AB126" s="78">
        <v>1</v>
      </c>
      <c r="AC126" s="78" t="s">
        <v>519</v>
      </c>
      <c r="AD126" s="78" t="s">
        <v>519</v>
      </c>
      <c r="AE126" s="78" t="s">
        <v>519</v>
      </c>
      <c r="AF126" s="78" t="s">
        <v>519</v>
      </c>
      <c r="AG126" s="78" t="s">
        <v>519</v>
      </c>
      <c r="AH126" s="78" t="s">
        <v>519</v>
      </c>
      <c r="AI126" s="78" t="s">
        <v>519</v>
      </c>
      <c r="AJ126" s="78">
        <v>1</v>
      </c>
      <c r="AK126" s="78" t="s">
        <v>519</v>
      </c>
      <c r="AL126" s="78" t="s">
        <v>519</v>
      </c>
      <c r="AM126" s="78">
        <v>1</v>
      </c>
      <c r="AN126" s="78">
        <v>1</v>
      </c>
      <c r="AO126" s="78" t="s">
        <v>519</v>
      </c>
      <c r="AP126" s="78" t="s">
        <v>519</v>
      </c>
      <c r="AQ126" s="78" t="s">
        <v>519</v>
      </c>
      <c r="AR126" s="78" t="s">
        <v>519</v>
      </c>
      <c r="AS126" s="78" t="s">
        <v>519</v>
      </c>
      <c r="AT126" s="78" t="s">
        <v>519</v>
      </c>
    </row>
    <row r="127" spans="1:46" ht="35.1" customHeight="1" x14ac:dyDescent="0.2">
      <c r="A127" s="78">
        <v>125</v>
      </c>
      <c r="B127" s="79" t="s">
        <v>347</v>
      </c>
      <c r="C127" s="78" t="s">
        <v>296</v>
      </c>
      <c r="D127" s="78" t="s">
        <v>251</v>
      </c>
      <c r="E127" s="78">
        <v>1</v>
      </c>
      <c r="F127" s="78" t="s">
        <v>519</v>
      </c>
      <c r="G127" s="78" t="s">
        <v>519</v>
      </c>
      <c r="H127" s="78" t="s">
        <v>519</v>
      </c>
      <c r="I127" s="78" t="s">
        <v>519</v>
      </c>
      <c r="J127" s="78" t="s">
        <v>519</v>
      </c>
      <c r="K127" s="78" t="s">
        <v>519</v>
      </c>
      <c r="L127" s="78" t="s">
        <v>519</v>
      </c>
      <c r="M127" s="78" t="s">
        <v>519</v>
      </c>
      <c r="N127" s="78">
        <v>1</v>
      </c>
      <c r="O127" s="78" t="s">
        <v>519</v>
      </c>
      <c r="P127" s="78" t="s">
        <v>519</v>
      </c>
      <c r="Q127" s="78">
        <v>1</v>
      </c>
      <c r="R127" s="78" t="s">
        <v>519</v>
      </c>
      <c r="S127" s="78">
        <v>1</v>
      </c>
      <c r="T127" s="78">
        <v>1</v>
      </c>
      <c r="U127" s="78" t="s">
        <v>519</v>
      </c>
      <c r="V127" s="78" t="s">
        <v>519</v>
      </c>
      <c r="W127" s="78" t="s">
        <v>519</v>
      </c>
      <c r="X127" s="78">
        <v>1</v>
      </c>
      <c r="Y127" s="78" t="s">
        <v>519</v>
      </c>
      <c r="Z127" s="83" t="s">
        <v>519</v>
      </c>
      <c r="AA127" s="78" t="s">
        <v>519</v>
      </c>
      <c r="AB127" s="78" t="s">
        <v>519</v>
      </c>
      <c r="AC127" s="78" t="s">
        <v>519</v>
      </c>
      <c r="AD127" s="78" t="s">
        <v>519</v>
      </c>
      <c r="AE127" s="78" t="s">
        <v>519</v>
      </c>
      <c r="AF127" s="78" t="s">
        <v>519</v>
      </c>
      <c r="AG127" s="78" t="s">
        <v>519</v>
      </c>
      <c r="AH127" s="78" t="s">
        <v>519</v>
      </c>
      <c r="AI127" s="78" t="s">
        <v>519</v>
      </c>
      <c r="AJ127" s="78" t="s">
        <v>519</v>
      </c>
      <c r="AK127" s="78" t="s">
        <v>519</v>
      </c>
      <c r="AL127" s="78" t="s">
        <v>519</v>
      </c>
      <c r="AM127" s="78">
        <v>1</v>
      </c>
      <c r="AN127" s="78" t="s">
        <v>519</v>
      </c>
      <c r="AO127" s="78" t="s">
        <v>519</v>
      </c>
      <c r="AP127" s="78" t="s">
        <v>519</v>
      </c>
      <c r="AQ127" s="78">
        <v>1</v>
      </c>
      <c r="AR127" s="78" t="s">
        <v>519</v>
      </c>
      <c r="AS127" s="78" t="s">
        <v>519</v>
      </c>
      <c r="AT127" s="78" t="s">
        <v>519</v>
      </c>
    </row>
    <row r="128" spans="1:46" ht="35.1" customHeight="1" x14ac:dyDescent="0.2">
      <c r="A128" s="78">
        <v>126</v>
      </c>
      <c r="B128" s="79" t="s">
        <v>560</v>
      </c>
      <c r="C128" s="78" t="s">
        <v>349</v>
      </c>
      <c r="D128" s="78" t="s">
        <v>189</v>
      </c>
      <c r="E128" s="78">
        <v>1</v>
      </c>
      <c r="F128" s="78">
        <v>1</v>
      </c>
      <c r="G128" s="78">
        <v>1</v>
      </c>
      <c r="H128" s="78" t="s">
        <v>519</v>
      </c>
      <c r="I128" s="78" t="s">
        <v>519</v>
      </c>
      <c r="J128" s="78" t="s">
        <v>519</v>
      </c>
      <c r="K128" s="78">
        <v>1</v>
      </c>
      <c r="L128" s="78">
        <v>1</v>
      </c>
      <c r="M128" s="78">
        <v>1</v>
      </c>
      <c r="N128" s="78">
        <v>1</v>
      </c>
      <c r="O128" s="78">
        <v>1</v>
      </c>
      <c r="P128" s="78" t="s">
        <v>519</v>
      </c>
      <c r="Q128" s="78">
        <v>1</v>
      </c>
      <c r="R128" s="78" t="s">
        <v>519</v>
      </c>
      <c r="S128" s="78" t="s">
        <v>519</v>
      </c>
      <c r="T128" s="83">
        <v>1</v>
      </c>
      <c r="U128" s="78" t="s">
        <v>519</v>
      </c>
      <c r="V128" s="78" t="s">
        <v>519</v>
      </c>
      <c r="W128" s="78" t="s">
        <v>519</v>
      </c>
      <c r="X128" s="78">
        <v>1</v>
      </c>
      <c r="Y128" s="78" t="s">
        <v>519</v>
      </c>
      <c r="Z128" s="83">
        <v>1</v>
      </c>
      <c r="AA128" s="78">
        <v>1</v>
      </c>
      <c r="AB128" s="78">
        <v>1</v>
      </c>
      <c r="AC128" s="78" t="s">
        <v>519</v>
      </c>
      <c r="AD128" s="78" t="s">
        <v>519</v>
      </c>
      <c r="AE128" s="78">
        <v>1</v>
      </c>
      <c r="AF128" s="78" t="s">
        <v>519</v>
      </c>
      <c r="AG128" s="78">
        <v>1</v>
      </c>
      <c r="AH128" s="78">
        <v>1</v>
      </c>
      <c r="AI128" s="78">
        <v>1</v>
      </c>
      <c r="AJ128" s="78">
        <v>1</v>
      </c>
      <c r="AK128" s="78" t="s">
        <v>519</v>
      </c>
      <c r="AL128" s="78" t="s">
        <v>519</v>
      </c>
      <c r="AM128" s="78">
        <v>1</v>
      </c>
      <c r="AN128" s="78">
        <v>1</v>
      </c>
      <c r="AO128" s="78">
        <v>1</v>
      </c>
      <c r="AP128" s="78" t="s">
        <v>519</v>
      </c>
      <c r="AQ128" s="83">
        <v>1</v>
      </c>
      <c r="AR128" s="78">
        <v>1</v>
      </c>
      <c r="AS128" s="78">
        <v>1</v>
      </c>
      <c r="AT128" s="78">
        <v>1</v>
      </c>
    </row>
    <row r="129" spans="1:46" ht="35.1" customHeight="1" x14ac:dyDescent="0.2">
      <c r="A129" s="78">
        <v>127</v>
      </c>
      <c r="B129" s="79" t="s">
        <v>351</v>
      </c>
      <c r="C129" s="78" t="s">
        <v>349</v>
      </c>
      <c r="D129" s="78" t="s">
        <v>193</v>
      </c>
      <c r="E129" s="78">
        <v>1</v>
      </c>
      <c r="F129" s="78" t="s">
        <v>519</v>
      </c>
      <c r="G129" s="78">
        <v>1</v>
      </c>
      <c r="H129" s="78" t="s">
        <v>519</v>
      </c>
      <c r="I129" s="78" t="s">
        <v>519</v>
      </c>
      <c r="J129" s="78" t="s">
        <v>519</v>
      </c>
      <c r="K129" s="78" t="s">
        <v>519</v>
      </c>
      <c r="L129" s="78" t="s">
        <v>519</v>
      </c>
      <c r="M129" s="78">
        <v>1</v>
      </c>
      <c r="N129" s="78" t="s">
        <v>519</v>
      </c>
      <c r="O129" s="78" t="s">
        <v>519</v>
      </c>
      <c r="P129" s="78" t="s">
        <v>519</v>
      </c>
      <c r="Q129" s="83">
        <v>1</v>
      </c>
      <c r="R129" s="78" t="s">
        <v>519</v>
      </c>
      <c r="S129" s="83">
        <v>1</v>
      </c>
      <c r="T129" s="78">
        <v>1</v>
      </c>
      <c r="U129" s="78" t="s">
        <v>519</v>
      </c>
      <c r="V129" s="78" t="s">
        <v>519</v>
      </c>
      <c r="W129" s="78" t="s">
        <v>519</v>
      </c>
      <c r="X129" s="83">
        <v>1</v>
      </c>
      <c r="Y129" s="78" t="s">
        <v>519</v>
      </c>
      <c r="Z129" s="83">
        <v>1</v>
      </c>
      <c r="AA129" s="78">
        <v>1</v>
      </c>
      <c r="AB129" s="78">
        <v>1</v>
      </c>
      <c r="AC129" s="78">
        <v>1</v>
      </c>
      <c r="AD129" s="78" t="s">
        <v>519</v>
      </c>
      <c r="AE129" s="78">
        <v>1</v>
      </c>
      <c r="AF129" s="78">
        <v>1</v>
      </c>
      <c r="AG129" s="78" t="s">
        <v>519</v>
      </c>
      <c r="AH129" s="78" t="s">
        <v>519</v>
      </c>
      <c r="AI129" s="78" t="s">
        <v>519</v>
      </c>
      <c r="AJ129" s="78" t="s">
        <v>519</v>
      </c>
      <c r="AK129" s="78">
        <v>1</v>
      </c>
      <c r="AL129" s="78" t="s">
        <v>519</v>
      </c>
      <c r="AM129" s="78">
        <v>1</v>
      </c>
      <c r="AN129" s="78">
        <v>1</v>
      </c>
      <c r="AO129" s="78">
        <v>1</v>
      </c>
      <c r="AP129" s="78" t="s">
        <v>519</v>
      </c>
      <c r="AQ129" s="83" t="s">
        <v>519</v>
      </c>
      <c r="AR129" s="83" t="s">
        <v>519</v>
      </c>
      <c r="AS129" s="78" t="s">
        <v>519</v>
      </c>
      <c r="AT129" s="83">
        <v>1</v>
      </c>
    </row>
    <row r="130" spans="1:46" ht="35.1" customHeight="1" x14ac:dyDescent="0.2">
      <c r="A130" s="78">
        <v>128</v>
      </c>
      <c r="B130" s="79" t="s">
        <v>561</v>
      </c>
      <c r="C130" s="78" t="s">
        <v>349</v>
      </c>
      <c r="D130" s="78" t="s">
        <v>195</v>
      </c>
      <c r="E130" s="78">
        <v>1</v>
      </c>
      <c r="F130" s="78" t="s">
        <v>519</v>
      </c>
      <c r="G130" s="78" t="s">
        <v>519</v>
      </c>
      <c r="H130" s="78">
        <v>1</v>
      </c>
      <c r="I130" s="78" t="s">
        <v>519</v>
      </c>
      <c r="J130" s="78" t="s">
        <v>519</v>
      </c>
      <c r="K130" s="78" t="s">
        <v>519</v>
      </c>
      <c r="L130" s="78" t="s">
        <v>519</v>
      </c>
      <c r="M130" s="78">
        <v>1</v>
      </c>
      <c r="N130" s="78">
        <v>1</v>
      </c>
      <c r="O130" s="78" t="s">
        <v>519</v>
      </c>
      <c r="P130" s="78" t="s">
        <v>519</v>
      </c>
      <c r="Q130" s="83">
        <v>1</v>
      </c>
      <c r="R130" s="78" t="s">
        <v>519</v>
      </c>
      <c r="S130" s="83">
        <v>1</v>
      </c>
      <c r="T130" s="83">
        <v>1</v>
      </c>
      <c r="U130" s="84">
        <v>3891</v>
      </c>
      <c r="V130" s="78" t="s">
        <v>519</v>
      </c>
      <c r="W130" s="78" t="s">
        <v>519</v>
      </c>
      <c r="X130" s="78">
        <v>1</v>
      </c>
      <c r="Y130" s="78">
        <v>1</v>
      </c>
      <c r="Z130" s="83">
        <v>1</v>
      </c>
      <c r="AA130" s="78">
        <v>1</v>
      </c>
      <c r="AB130" s="78">
        <v>1</v>
      </c>
      <c r="AC130" s="78">
        <v>1</v>
      </c>
      <c r="AD130" s="78" t="s">
        <v>519</v>
      </c>
      <c r="AE130" s="78">
        <v>1</v>
      </c>
      <c r="AF130" s="78">
        <v>1</v>
      </c>
      <c r="AG130" s="78" t="s">
        <v>519</v>
      </c>
      <c r="AH130" s="78" t="s">
        <v>519</v>
      </c>
      <c r="AI130" s="78">
        <v>1</v>
      </c>
      <c r="AJ130" s="78">
        <v>1</v>
      </c>
      <c r="AK130" s="78">
        <v>1</v>
      </c>
      <c r="AL130" s="78" t="s">
        <v>519</v>
      </c>
      <c r="AM130" s="78">
        <v>1</v>
      </c>
      <c r="AN130" s="78">
        <v>1</v>
      </c>
      <c r="AO130" s="78">
        <v>1</v>
      </c>
      <c r="AP130" s="78">
        <v>1</v>
      </c>
      <c r="AQ130" s="83" t="s">
        <v>519</v>
      </c>
      <c r="AR130" s="83" t="s">
        <v>519</v>
      </c>
      <c r="AS130" s="78" t="s">
        <v>519</v>
      </c>
      <c r="AT130" s="83">
        <v>1</v>
      </c>
    </row>
    <row r="131" spans="1:46" ht="35.1" customHeight="1" x14ac:dyDescent="0.2">
      <c r="A131" s="78">
        <v>129</v>
      </c>
      <c r="B131" s="82" t="s">
        <v>562</v>
      </c>
      <c r="C131" s="78" t="s">
        <v>349</v>
      </c>
      <c r="D131" s="78" t="s">
        <v>197</v>
      </c>
      <c r="E131" s="78">
        <v>1</v>
      </c>
      <c r="F131" s="78">
        <v>1</v>
      </c>
      <c r="G131" s="78">
        <v>1</v>
      </c>
      <c r="H131" s="78">
        <v>1</v>
      </c>
      <c r="I131" s="78" t="s">
        <v>519</v>
      </c>
      <c r="J131" s="78" t="s">
        <v>519</v>
      </c>
      <c r="K131" s="78">
        <v>1</v>
      </c>
      <c r="L131" s="78">
        <v>1</v>
      </c>
      <c r="M131" s="78" t="s">
        <v>519</v>
      </c>
      <c r="N131" s="78">
        <v>1</v>
      </c>
      <c r="O131" s="78" t="s">
        <v>519</v>
      </c>
      <c r="P131" s="78" t="s">
        <v>519</v>
      </c>
      <c r="Q131" s="78">
        <v>1</v>
      </c>
      <c r="R131" s="78" t="s">
        <v>519</v>
      </c>
      <c r="S131" s="78">
        <v>1</v>
      </c>
      <c r="T131" s="78" t="s">
        <v>519</v>
      </c>
      <c r="U131" s="78" t="s">
        <v>519</v>
      </c>
      <c r="V131" s="78" t="s">
        <v>519</v>
      </c>
      <c r="W131" s="78" t="s">
        <v>519</v>
      </c>
      <c r="X131" s="78" t="s">
        <v>519</v>
      </c>
      <c r="Y131" s="78">
        <v>1</v>
      </c>
      <c r="Z131" s="83">
        <v>1</v>
      </c>
      <c r="AA131" s="78" t="s">
        <v>519</v>
      </c>
      <c r="AB131" s="78">
        <v>1</v>
      </c>
      <c r="AC131" s="78">
        <v>1</v>
      </c>
      <c r="AD131" s="78" t="s">
        <v>519</v>
      </c>
      <c r="AE131" s="78">
        <v>1</v>
      </c>
      <c r="AF131" s="78">
        <v>1</v>
      </c>
      <c r="AG131" s="78" t="s">
        <v>519</v>
      </c>
      <c r="AH131" s="78" t="s">
        <v>519</v>
      </c>
      <c r="AI131" s="78" t="s">
        <v>519</v>
      </c>
      <c r="AJ131" s="78" t="s">
        <v>519</v>
      </c>
      <c r="AK131" s="78">
        <v>1</v>
      </c>
      <c r="AL131" s="78" t="s">
        <v>519</v>
      </c>
      <c r="AM131" s="78">
        <v>1</v>
      </c>
      <c r="AN131" s="78">
        <v>1</v>
      </c>
      <c r="AO131" s="78">
        <v>1</v>
      </c>
      <c r="AP131" s="78" t="s">
        <v>519</v>
      </c>
      <c r="AQ131" s="78" t="s">
        <v>519</v>
      </c>
      <c r="AR131" s="78" t="s">
        <v>519</v>
      </c>
      <c r="AS131" s="78" t="s">
        <v>519</v>
      </c>
      <c r="AT131" s="83">
        <v>1</v>
      </c>
    </row>
    <row r="132" spans="1:46" ht="35.1" customHeight="1" x14ac:dyDescent="0.2">
      <c r="A132" s="78">
        <v>130</v>
      </c>
      <c r="B132" s="79" t="s">
        <v>354</v>
      </c>
      <c r="C132" s="78" t="s">
        <v>349</v>
      </c>
      <c r="D132" s="78" t="s">
        <v>199</v>
      </c>
      <c r="E132" s="78">
        <v>1</v>
      </c>
      <c r="F132" s="78">
        <v>1</v>
      </c>
      <c r="G132" s="78">
        <v>1</v>
      </c>
      <c r="H132" s="78" t="s">
        <v>519</v>
      </c>
      <c r="I132" s="78" t="s">
        <v>519</v>
      </c>
      <c r="J132" s="78" t="s">
        <v>519</v>
      </c>
      <c r="K132" s="78" t="s">
        <v>519</v>
      </c>
      <c r="L132" s="78">
        <v>1</v>
      </c>
      <c r="M132" s="78" t="s">
        <v>519</v>
      </c>
      <c r="N132" s="78">
        <v>1</v>
      </c>
      <c r="O132" s="78" t="s">
        <v>519</v>
      </c>
      <c r="P132" s="78" t="s">
        <v>519</v>
      </c>
      <c r="Q132" s="78">
        <v>1</v>
      </c>
      <c r="R132" s="78" t="s">
        <v>519</v>
      </c>
      <c r="S132" s="78">
        <v>1</v>
      </c>
      <c r="T132" s="78" t="s">
        <v>519</v>
      </c>
      <c r="U132" s="78" t="s">
        <v>519</v>
      </c>
      <c r="V132" s="78" t="s">
        <v>519</v>
      </c>
      <c r="W132" s="78" t="s">
        <v>519</v>
      </c>
      <c r="X132" s="83" t="s">
        <v>519</v>
      </c>
      <c r="Y132" s="78" t="s">
        <v>519</v>
      </c>
      <c r="Z132" s="83">
        <v>1</v>
      </c>
      <c r="AA132" s="83">
        <v>1</v>
      </c>
      <c r="AB132" s="78" t="s">
        <v>519</v>
      </c>
      <c r="AC132" s="78">
        <v>1</v>
      </c>
      <c r="AD132" s="78" t="s">
        <v>519</v>
      </c>
      <c r="AE132" s="78">
        <v>1</v>
      </c>
      <c r="AF132" s="78" t="s">
        <v>519</v>
      </c>
      <c r="AG132" s="78" t="s">
        <v>519</v>
      </c>
      <c r="AH132" s="78" t="s">
        <v>519</v>
      </c>
      <c r="AI132" s="78">
        <v>1</v>
      </c>
      <c r="AJ132" s="78">
        <v>1</v>
      </c>
      <c r="AK132" s="78" t="s">
        <v>519</v>
      </c>
      <c r="AL132" s="78" t="s">
        <v>519</v>
      </c>
      <c r="AM132" s="78">
        <v>1</v>
      </c>
      <c r="AN132" s="78">
        <v>1</v>
      </c>
      <c r="AO132" s="78" t="s">
        <v>519</v>
      </c>
      <c r="AP132" s="78" t="s">
        <v>519</v>
      </c>
      <c r="AQ132" s="78" t="s">
        <v>519</v>
      </c>
      <c r="AR132" s="78" t="s">
        <v>519</v>
      </c>
      <c r="AS132" s="78" t="s">
        <v>519</v>
      </c>
      <c r="AT132" s="78" t="s">
        <v>519</v>
      </c>
    </row>
    <row r="133" spans="1:46" ht="35.1" customHeight="1" x14ac:dyDescent="0.2">
      <c r="A133" s="78">
        <v>131</v>
      </c>
      <c r="B133" s="79" t="s">
        <v>563</v>
      </c>
      <c r="C133" s="78" t="s">
        <v>349</v>
      </c>
      <c r="D133" s="78" t="s">
        <v>201</v>
      </c>
      <c r="E133" s="78">
        <v>1</v>
      </c>
      <c r="F133" s="78" t="s">
        <v>519</v>
      </c>
      <c r="G133" s="78">
        <v>1</v>
      </c>
      <c r="H133" s="78" t="s">
        <v>519</v>
      </c>
      <c r="I133" s="78" t="s">
        <v>519</v>
      </c>
      <c r="J133" s="78" t="s">
        <v>519</v>
      </c>
      <c r="K133" s="78">
        <v>1</v>
      </c>
      <c r="L133" s="78" t="s">
        <v>519</v>
      </c>
      <c r="M133" s="78">
        <v>1</v>
      </c>
      <c r="N133" s="78" t="s">
        <v>519</v>
      </c>
      <c r="O133" s="78" t="s">
        <v>519</v>
      </c>
      <c r="P133" s="78" t="s">
        <v>519</v>
      </c>
      <c r="Q133" s="83" t="s">
        <v>519</v>
      </c>
      <c r="R133" s="78" t="s">
        <v>519</v>
      </c>
      <c r="S133" s="83" t="s">
        <v>519</v>
      </c>
      <c r="T133" s="78" t="s">
        <v>519</v>
      </c>
      <c r="U133" s="78" t="s">
        <v>519</v>
      </c>
      <c r="V133" s="78" t="s">
        <v>519</v>
      </c>
      <c r="W133" s="78" t="s">
        <v>519</v>
      </c>
      <c r="X133" s="78" t="s">
        <v>519</v>
      </c>
      <c r="Y133" s="78">
        <v>1</v>
      </c>
      <c r="Z133" s="83">
        <v>1</v>
      </c>
      <c r="AA133" s="78">
        <v>1</v>
      </c>
      <c r="AB133" s="78">
        <v>1</v>
      </c>
      <c r="AC133" s="78">
        <v>1</v>
      </c>
      <c r="AD133" s="78" t="s">
        <v>519</v>
      </c>
      <c r="AE133" s="78" t="s">
        <v>519</v>
      </c>
      <c r="AF133" s="78">
        <v>1</v>
      </c>
      <c r="AG133" s="78" t="s">
        <v>519</v>
      </c>
      <c r="AH133" s="78" t="s">
        <v>519</v>
      </c>
      <c r="AI133" s="78" t="s">
        <v>519</v>
      </c>
      <c r="AJ133" s="78" t="s">
        <v>519</v>
      </c>
      <c r="AK133" s="78" t="s">
        <v>519</v>
      </c>
      <c r="AL133" s="78" t="s">
        <v>519</v>
      </c>
      <c r="AM133" s="78">
        <v>1</v>
      </c>
      <c r="AN133" s="78">
        <v>1</v>
      </c>
      <c r="AO133" s="78">
        <v>1</v>
      </c>
      <c r="AP133" s="78">
        <v>1</v>
      </c>
      <c r="AQ133" s="78" t="s">
        <v>519</v>
      </c>
      <c r="AR133" s="78" t="s">
        <v>519</v>
      </c>
      <c r="AS133" s="78" t="s">
        <v>519</v>
      </c>
      <c r="AT133" s="78" t="s">
        <v>519</v>
      </c>
    </row>
    <row r="134" spans="1:46" ht="35.1" customHeight="1" x14ac:dyDescent="0.2">
      <c r="A134" s="78">
        <v>132</v>
      </c>
      <c r="B134" s="82" t="s">
        <v>564</v>
      </c>
      <c r="C134" s="78" t="s">
        <v>349</v>
      </c>
      <c r="D134" s="78" t="s">
        <v>203</v>
      </c>
      <c r="E134" s="78">
        <v>1</v>
      </c>
      <c r="F134" s="78">
        <v>1</v>
      </c>
      <c r="G134" s="83">
        <v>1</v>
      </c>
      <c r="H134" s="83">
        <v>1</v>
      </c>
      <c r="I134" s="83" t="s">
        <v>519</v>
      </c>
      <c r="J134" s="83" t="s">
        <v>519</v>
      </c>
      <c r="K134" s="83">
        <v>1</v>
      </c>
      <c r="L134" s="83" t="s">
        <v>519</v>
      </c>
      <c r="M134" s="83">
        <v>1</v>
      </c>
      <c r="N134" s="78" t="s">
        <v>519</v>
      </c>
      <c r="O134" s="78" t="s">
        <v>519</v>
      </c>
      <c r="P134" s="78" t="s">
        <v>519</v>
      </c>
      <c r="Q134" s="83">
        <v>1</v>
      </c>
      <c r="R134" s="78" t="s">
        <v>519</v>
      </c>
      <c r="S134" s="83">
        <v>1</v>
      </c>
      <c r="T134" s="78" t="s">
        <v>519</v>
      </c>
      <c r="U134" s="78" t="s">
        <v>519</v>
      </c>
      <c r="V134" s="78" t="s">
        <v>519</v>
      </c>
      <c r="W134" s="78" t="s">
        <v>519</v>
      </c>
      <c r="X134" s="83">
        <v>1</v>
      </c>
      <c r="Y134" s="83">
        <v>1</v>
      </c>
      <c r="Z134" s="83">
        <v>1</v>
      </c>
      <c r="AA134" s="78">
        <v>1</v>
      </c>
      <c r="AB134" s="83">
        <v>1</v>
      </c>
      <c r="AC134" s="78">
        <v>1</v>
      </c>
      <c r="AD134" s="78" t="s">
        <v>519</v>
      </c>
      <c r="AE134" s="78" t="s">
        <v>519</v>
      </c>
      <c r="AF134" s="78" t="s">
        <v>519</v>
      </c>
      <c r="AG134" s="83" t="s">
        <v>519</v>
      </c>
      <c r="AH134" s="83">
        <v>1</v>
      </c>
      <c r="AI134" s="78">
        <v>1</v>
      </c>
      <c r="AJ134" s="83">
        <v>1</v>
      </c>
      <c r="AK134" s="83" t="s">
        <v>519</v>
      </c>
      <c r="AL134" s="78" t="s">
        <v>519</v>
      </c>
      <c r="AM134" s="78">
        <v>1</v>
      </c>
      <c r="AN134" s="78">
        <v>1</v>
      </c>
      <c r="AO134" s="83">
        <v>1</v>
      </c>
      <c r="AP134" s="78">
        <v>1</v>
      </c>
      <c r="AQ134" s="83">
        <v>1</v>
      </c>
      <c r="AR134" s="83">
        <v>1</v>
      </c>
      <c r="AS134" s="83" t="s">
        <v>519</v>
      </c>
      <c r="AT134" s="83">
        <v>1</v>
      </c>
    </row>
    <row r="135" spans="1:46" ht="35.1" customHeight="1" x14ac:dyDescent="0.2">
      <c r="A135" s="78">
        <v>133</v>
      </c>
      <c r="B135" s="79" t="s">
        <v>356</v>
      </c>
      <c r="C135" s="78" t="s">
        <v>349</v>
      </c>
      <c r="D135" s="78" t="s">
        <v>205</v>
      </c>
      <c r="E135" s="78">
        <v>1</v>
      </c>
      <c r="F135" s="78">
        <v>1</v>
      </c>
      <c r="G135" s="83">
        <v>1</v>
      </c>
      <c r="H135" s="83">
        <v>1</v>
      </c>
      <c r="I135" s="83">
        <v>1</v>
      </c>
      <c r="J135" s="83" t="s">
        <v>519</v>
      </c>
      <c r="K135" s="83">
        <v>1</v>
      </c>
      <c r="L135" s="83">
        <v>1</v>
      </c>
      <c r="M135" s="83">
        <v>1</v>
      </c>
      <c r="N135" s="78">
        <v>1</v>
      </c>
      <c r="O135" s="78">
        <v>1</v>
      </c>
      <c r="P135" s="78" t="s">
        <v>519</v>
      </c>
      <c r="Q135" s="83">
        <v>1</v>
      </c>
      <c r="R135" s="78" t="s">
        <v>519</v>
      </c>
      <c r="S135" s="83">
        <v>1</v>
      </c>
      <c r="T135" s="78" t="s">
        <v>519</v>
      </c>
      <c r="U135" s="83" t="s">
        <v>519</v>
      </c>
      <c r="V135" s="83" t="s">
        <v>519</v>
      </c>
      <c r="W135" s="83" t="s">
        <v>519</v>
      </c>
      <c r="X135" s="83">
        <v>1</v>
      </c>
      <c r="Y135" s="83">
        <v>1</v>
      </c>
      <c r="Z135" s="83">
        <v>1</v>
      </c>
      <c r="AA135" s="78">
        <v>1</v>
      </c>
      <c r="AB135" s="83">
        <v>1</v>
      </c>
      <c r="AC135" s="78">
        <v>1</v>
      </c>
      <c r="AD135" s="78" t="s">
        <v>519</v>
      </c>
      <c r="AE135" s="78" t="s">
        <v>519</v>
      </c>
      <c r="AF135" s="78">
        <v>1</v>
      </c>
      <c r="AG135" s="83">
        <v>1</v>
      </c>
      <c r="AH135" s="83">
        <v>1</v>
      </c>
      <c r="AI135" s="78">
        <v>1</v>
      </c>
      <c r="AJ135" s="83">
        <v>1</v>
      </c>
      <c r="AK135" s="83">
        <v>1</v>
      </c>
      <c r="AL135" s="78" t="s">
        <v>519</v>
      </c>
      <c r="AM135" s="78">
        <v>1</v>
      </c>
      <c r="AN135" s="78">
        <v>1</v>
      </c>
      <c r="AO135" s="83">
        <v>1</v>
      </c>
      <c r="AP135" s="78">
        <v>1</v>
      </c>
      <c r="AQ135" s="83" t="s">
        <v>519</v>
      </c>
      <c r="AR135" s="83">
        <v>1</v>
      </c>
      <c r="AS135" s="83" t="s">
        <v>519</v>
      </c>
      <c r="AT135" s="83">
        <v>1</v>
      </c>
    </row>
    <row r="136" spans="1:46" ht="35.1" customHeight="1" x14ac:dyDescent="0.2">
      <c r="A136" s="78">
        <v>134</v>
      </c>
      <c r="B136" s="79" t="s">
        <v>358</v>
      </c>
      <c r="C136" s="78" t="s">
        <v>349</v>
      </c>
      <c r="D136" s="78" t="s">
        <v>207</v>
      </c>
      <c r="E136" s="78">
        <v>1</v>
      </c>
      <c r="F136" s="78" t="s">
        <v>519</v>
      </c>
      <c r="G136" s="83">
        <v>1</v>
      </c>
      <c r="H136" s="83">
        <v>1</v>
      </c>
      <c r="I136" s="83" t="s">
        <v>519</v>
      </c>
      <c r="J136" s="83" t="s">
        <v>519</v>
      </c>
      <c r="K136" s="83" t="s">
        <v>519</v>
      </c>
      <c r="L136" s="83" t="s">
        <v>519</v>
      </c>
      <c r="M136" s="83" t="s">
        <v>519</v>
      </c>
      <c r="N136" s="78">
        <v>1</v>
      </c>
      <c r="O136" s="78" t="s">
        <v>519</v>
      </c>
      <c r="P136" s="78" t="s">
        <v>519</v>
      </c>
      <c r="Q136" s="83">
        <v>1</v>
      </c>
      <c r="R136" s="78" t="s">
        <v>519</v>
      </c>
      <c r="S136" s="83">
        <v>1</v>
      </c>
      <c r="T136" s="83">
        <v>1</v>
      </c>
      <c r="U136" s="83" t="s">
        <v>519</v>
      </c>
      <c r="V136" s="83" t="s">
        <v>519</v>
      </c>
      <c r="W136" s="83" t="s">
        <v>519</v>
      </c>
      <c r="X136" s="83" t="s">
        <v>519</v>
      </c>
      <c r="Y136" s="83">
        <v>1</v>
      </c>
      <c r="Z136" s="83">
        <v>1</v>
      </c>
      <c r="AA136" s="78">
        <v>1</v>
      </c>
      <c r="AB136" s="83">
        <v>1</v>
      </c>
      <c r="AC136" s="78">
        <v>1</v>
      </c>
      <c r="AD136" s="78" t="s">
        <v>519</v>
      </c>
      <c r="AE136" s="78">
        <v>1</v>
      </c>
      <c r="AF136" s="78">
        <v>1</v>
      </c>
      <c r="AG136" s="78" t="s">
        <v>519</v>
      </c>
      <c r="AH136" s="78" t="s">
        <v>519</v>
      </c>
      <c r="AI136" s="78" t="s">
        <v>519</v>
      </c>
      <c r="AJ136" s="83" t="s">
        <v>519</v>
      </c>
      <c r="AK136" s="83" t="s">
        <v>519</v>
      </c>
      <c r="AL136" s="78" t="s">
        <v>519</v>
      </c>
      <c r="AM136" s="78">
        <v>1</v>
      </c>
      <c r="AN136" s="78">
        <v>1</v>
      </c>
      <c r="AO136" s="83">
        <v>1</v>
      </c>
      <c r="AP136" s="78">
        <v>1</v>
      </c>
      <c r="AQ136" s="83" t="s">
        <v>519</v>
      </c>
      <c r="AR136" s="83" t="s">
        <v>519</v>
      </c>
      <c r="AS136" s="83" t="s">
        <v>519</v>
      </c>
      <c r="AT136" s="78" t="s">
        <v>519</v>
      </c>
    </row>
    <row r="137" spans="1:46" ht="35.1" customHeight="1" x14ac:dyDescent="0.2">
      <c r="A137" s="78">
        <v>135</v>
      </c>
      <c r="B137" s="79" t="s">
        <v>565</v>
      </c>
      <c r="C137" s="78" t="s">
        <v>349</v>
      </c>
      <c r="D137" s="78" t="s">
        <v>209</v>
      </c>
      <c r="E137" s="78">
        <v>1</v>
      </c>
      <c r="F137" s="78" t="s">
        <v>519</v>
      </c>
      <c r="G137" s="78">
        <v>1</v>
      </c>
      <c r="H137" s="78">
        <v>1</v>
      </c>
      <c r="I137" s="78" t="s">
        <v>519</v>
      </c>
      <c r="J137" s="78" t="s">
        <v>519</v>
      </c>
      <c r="K137" s="78">
        <v>1</v>
      </c>
      <c r="L137" s="78" t="s">
        <v>519</v>
      </c>
      <c r="M137" s="78">
        <v>1</v>
      </c>
      <c r="N137" s="78">
        <v>1</v>
      </c>
      <c r="O137" s="78" t="s">
        <v>519</v>
      </c>
      <c r="P137" s="78">
        <v>1</v>
      </c>
      <c r="Q137" s="83">
        <v>1</v>
      </c>
      <c r="R137" s="78" t="s">
        <v>519</v>
      </c>
      <c r="S137" s="83">
        <v>1</v>
      </c>
      <c r="T137" s="78" t="s">
        <v>519</v>
      </c>
      <c r="U137" s="78">
        <v>115</v>
      </c>
      <c r="V137" s="78">
        <v>39</v>
      </c>
      <c r="W137" s="78">
        <v>1</v>
      </c>
      <c r="X137" s="83">
        <v>1</v>
      </c>
      <c r="Y137" s="78">
        <v>1</v>
      </c>
      <c r="Z137" s="83">
        <v>1</v>
      </c>
      <c r="AA137" s="78">
        <v>1</v>
      </c>
      <c r="AB137" s="78">
        <v>1</v>
      </c>
      <c r="AC137" s="78">
        <v>1</v>
      </c>
      <c r="AD137" s="78" t="s">
        <v>519</v>
      </c>
      <c r="AE137" s="78">
        <v>1</v>
      </c>
      <c r="AF137" s="78">
        <v>1</v>
      </c>
      <c r="AG137" s="78" t="s">
        <v>519</v>
      </c>
      <c r="AH137" s="78" t="s">
        <v>519</v>
      </c>
      <c r="AI137" s="78">
        <v>1</v>
      </c>
      <c r="AJ137" s="78" t="s">
        <v>519</v>
      </c>
      <c r="AK137" s="78" t="s">
        <v>519</v>
      </c>
      <c r="AL137" s="78" t="s">
        <v>519</v>
      </c>
      <c r="AM137" s="78">
        <v>1</v>
      </c>
      <c r="AN137" s="78">
        <v>1</v>
      </c>
      <c r="AO137" s="78" t="s">
        <v>519</v>
      </c>
      <c r="AP137" s="78" t="s">
        <v>519</v>
      </c>
      <c r="AQ137" s="83" t="s">
        <v>519</v>
      </c>
      <c r="AR137" s="83">
        <v>1</v>
      </c>
      <c r="AS137" s="83" t="s">
        <v>519</v>
      </c>
      <c r="AT137" s="83">
        <v>1</v>
      </c>
    </row>
    <row r="138" spans="1:46" ht="35.1" customHeight="1" x14ac:dyDescent="0.2">
      <c r="A138" s="78">
        <v>136</v>
      </c>
      <c r="B138" s="82" t="s">
        <v>566</v>
      </c>
      <c r="C138" s="78" t="s">
        <v>349</v>
      </c>
      <c r="D138" s="78" t="s">
        <v>211</v>
      </c>
      <c r="E138" s="78">
        <v>1</v>
      </c>
      <c r="F138" s="78" t="s">
        <v>519</v>
      </c>
      <c r="G138" s="78">
        <v>1</v>
      </c>
      <c r="H138" s="78">
        <v>1</v>
      </c>
      <c r="I138" s="78" t="s">
        <v>519</v>
      </c>
      <c r="J138" s="78" t="s">
        <v>519</v>
      </c>
      <c r="K138" s="78">
        <v>1</v>
      </c>
      <c r="L138" s="78">
        <v>1</v>
      </c>
      <c r="M138" s="78">
        <v>1</v>
      </c>
      <c r="N138" s="78">
        <v>1</v>
      </c>
      <c r="O138" s="78" t="s">
        <v>519</v>
      </c>
      <c r="P138" s="78" t="s">
        <v>519</v>
      </c>
      <c r="Q138" s="83">
        <v>1</v>
      </c>
      <c r="R138" s="78" t="s">
        <v>519</v>
      </c>
      <c r="S138" s="83">
        <v>1</v>
      </c>
      <c r="T138" s="78" t="s">
        <v>519</v>
      </c>
      <c r="U138" s="78" t="s">
        <v>519</v>
      </c>
      <c r="V138" s="78" t="s">
        <v>519</v>
      </c>
      <c r="W138" s="78" t="s">
        <v>519</v>
      </c>
      <c r="X138" s="83" t="s">
        <v>519</v>
      </c>
      <c r="Y138" s="78">
        <v>1</v>
      </c>
      <c r="Z138" s="83">
        <v>1</v>
      </c>
      <c r="AA138" s="78">
        <v>1</v>
      </c>
      <c r="AB138" s="78">
        <v>1</v>
      </c>
      <c r="AC138" s="78">
        <v>1</v>
      </c>
      <c r="AD138" s="78" t="s">
        <v>519</v>
      </c>
      <c r="AE138" s="78">
        <v>1</v>
      </c>
      <c r="AF138" s="78" t="s">
        <v>519</v>
      </c>
      <c r="AG138" s="78" t="s">
        <v>519</v>
      </c>
      <c r="AH138" s="78" t="s">
        <v>519</v>
      </c>
      <c r="AI138" s="78">
        <v>1</v>
      </c>
      <c r="AJ138" s="78" t="s">
        <v>519</v>
      </c>
      <c r="AK138" s="78" t="s">
        <v>519</v>
      </c>
      <c r="AL138" s="78" t="s">
        <v>519</v>
      </c>
      <c r="AM138" s="78">
        <v>1</v>
      </c>
      <c r="AN138" s="78">
        <v>1</v>
      </c>
      <c r="AO138" s="78">
        <v>1</v>
      </c>
      <c r="AP138" s="78">
        <v>1</v>
      </c>
      <c r="AQ138" s="83" t="s">
        <v>519</v>
      </c>
      <c r="AR138" s="83" t="s">
        <v>519</v>
      </c>
      <c r="AS138" s="83" t="s">
        <v>519</v>
      </c>
      <c r="AT138" s="78" t="s">
        <v>519</v>
      </c>
    </row>
    <row r="139" spans="1:46" ht="35.1" customHeight="1" x14ac:dyDescent="0.2">
      <c r="A139" s="78">
        <v>137</v>
      </c>
      <c r="B139" s="79" t="s">
        <v>361</v>
      </c>
      <c r="C139" s="78" t="s">
        <v>349</v>
      </c>
      <c r="D139" s="78" t="s">
        <v>213</v>
      </c>
      <c r="E139" s="78">
        <v>1</v>
      </c>
      <c r="F139" s="78" t="s">
        <v>519</v>
      </c>
      <c r="G139" s="83">
        <v>1</v>
      </c>
      <c r="H139" s="83">
        <v>1</v>
      </c>
      <c r="I139" s="83">
        <v>1</v>
      </c>
      <c r="J139" s="83">
        <v>1</v>
      </c>
      <c r="K139" s="83">
        <v>1</v>
      </c>
      <c r="L139" s="78">
        <v>1</v>
      </c>
      <c r="M139" s="83">
        <v>1</v>
      </c>
      <c r="N139" s="78">
        <v>1</v>
      </c>
      <c r="O139" s="78" t="s">
        <v>519</v>
      </c>
      <c r="P139" s="78" t="s">
        <v>519</v>
      </c>
      <c r="Q139" s="78" t="s">
        <v>519</v>
      </c>
      <c r="R139" s="78" t="s">
        <v>519</v>
      </c>
      <c r="S139" s="78" t="s">
        <v>519</v>
      </c>
      <c r="T139" s="78" t="s">
        <v>519</v>
      </c>
      <c r="U139" s="83" t="s">
        <v>519</v>
      </c>
      <c r="V139" s="83" t="s">
        <v>519</v>
      </c>
      <c r="W139" s="83" t="s">
        <v>519</v>
      </c>
      <c r="X139" s="83">
        <v>1</v>
      </c>
      <c r="Y139" s="83">
        <v>1</v>
      </c>
      <c r="Z139" s="83">
        <v>1</v>
      </c>
      <c r="AA139" s="78" t="s">
        <v>519</v>
      </c>
      <c r="AB139" s="78" t="s">
        <v>519</v>
      </c>
      <c r="AC139" s="78">
        <v>1</v>
      </c>
      <c r="AD139" s="78" t="s">
        <v>519</v>
      </c>
      <c r="AE139" s="78">
        <v>1</v>
      </c>
      <c r="AF139" s="78">
        <v>1</v>
      </c>
      <c r="AG139" s="78" t="s">
        <v>519</v>
      </c>
      <c r="AH139" s="78" t="s">
        <v>519</v>
      </c>
      <c r="AI139" s="78" t="s">
        <v>519</v>
      </c>
      <c r="AJ139" s="83">
        <v>1</v>
      </c>
      <c r="AK139" s="83">
        <v>1</v>
      </c>
      <c r="AL139" s="78" t="s">
        <v>519</v>
      </c>
      <c r="AM139" s="78">
        <v>1</v>
      </c>
      <c r="AN139" s="78">
        <v>1</v>
      </c>
      <c r="AO139" s="83" t="s">
        <v>519</v>
      </c>
      <c r="AP139" s="78" t="s">
        <v>519</v>
      </c>
      <c r="AQ139" s="83" t="s">
        <v>519</v>
      </c>
      <c r="AR139" s="83">
        <v>1</v>
      </c>
      <c r="AS139" s="83" t="s">
        <v>519</v>
      </c>
      <c r="AT139" s="83">
        <v>1</v>
      </c>
    </row>
    <row r="140" spans="1:46" ht="35.1" customHeight="1" x14ac:dyDescent="0.2">
      <c r="A140" s="78">
        <v>138</v>
      </c>
      <c r="B140" s="79" t="s">
        <v>567</v>
      </c>
      <c r="C140" s="78" t="s">
        <v>349</v>
      </c>
      <c r="D140" s="78" t="s">
        <v>215</v>
      </c>
      <c r="E140" s="78">
        <v>1</v>
      </c>
      <c r="F140" s="78">
        <v>1</v>
      </c>
      <c r="G140" s="83" t="s">
        <v>519</v>
      </c>
      <c r="H140" s="83">
        <v>1</v>
      </c>
      <c r="I140" s="83" t="s">
        <v>519</v>
      </c>
      <c r="J140" s="83" t="s">
        <v>519</v>
      </c>
      <c r="K140" s="83">
        <v>1</v>
      </c>
      <c r="L140" s="83">
        <v>1</v>
      </c>
      <c r="M140" s="83">
        <v>1</v>
      </c>
      <c r="N140" s="78">
        <v>1</v>
      </c>
      <c r="O140" s="78" t="s">
        <v>519</v>
      </c>
      <c r="P140" s="78" t="s">
        <v>519</v>
      </c>
      <c r="Q140" s="83">
        <v>1</v>
      </c>
      <c r="R140" s="78" t="s">
        <v>519</v>
      </c>
      <c r="S140" s="83">
        <v>1</v>
      </c>
      <c r="T140" s="83">
        <v>1</v>
      </c>
      <c r="U140" s="78" t="s">
        <v>519</v>
      </c>
      <c r="V140" s="78" t="s">
        <v>519</v>
      </c>
      <c r="W140" s="78" t="s">
        <v>519</v>
      </c>
      <c r="X140" s="78" t="s">
        <v>519</v>
      </c>
      <c r="Y140" s="83">
        <v>1</v>
      </c>
      <c r="Z140" s="83">
        <v>1</v>
      </c>
      <c r="AA140" s="78">
        <v>1</v>
      </c>
      <c r="AB140" s="83">
        <v>1</v>
      </c>
      <c r="AC140" s="78">
        <v>1</v>
      </c>
      <c r="AD140" s="78" t="s">
        <v>519</v>
      </c>
      <c r="AE140" s="83">
        <v>1</v>
      </c>
      <c r="AF140" s="78">
        <v>1</v>
      </c>
      <c r="AG140" s="78">
        <v>1</v>
      </c>
      <c r="AH140" s="83">
        <v>1</v>
      </c>
      <c r="AI140" s="78" t="s">
        <v>519</v>
      </c>
      <c r="AJ140" s="83" t="s">
        <v>519</v>
      </c>
      <c r="AK140" s="83">
        <v>1</v>
      </c>
      <c r="AL140" s="78" t="s">
        <v>519</v>
      </c>
      <c r="AM140" s="78">
        <v>1</v>
      </c>
      <c r="AN140" s="78">
        <v>1</v>
      </c>
      <c r="AO140" s="83">
        <v>1</v>
      </c>
      <c r="AP140" s="78" t="s">
        <v>519</v>
      </c>
      <c r="AQ140" s="78" t="s">
        <v>519</v>
      </c>
      <c r="AR140" s="78" t="s">
        <v>519</v>
      </c>
      <c r="AS140" s="78" t="s">
        <v>519</v>
      </c>
      <c r="AT140" s="83">
        <v>1</v>
      </c>
    </row>
    <row r="141" spans="1:46" ht="35.1" customHeight="1" x14ac:dyDescent="0.2">
      <c r="A141" s="78">
        <v>139</v>
      </c>
      <c r="B141" s="79" t="s">
        <v>568</v>
      </c>
      <c r="C141" s="78" t="s">
        <v>349</v>
      </c>
      <c r="D141" s="78" t="s">
        <v>217</v>
      </c>
      <c r="E141" s="78">
        <v>1</v>
      </c>
      <c r="F141" s="78" t="s">
        <v>519</v>
      </c>
      <c r="G141" s="83">
        <v>1</v>
      </c>
      <c r="H141" s="83">
        <v>1</v>
      </c>
      <c r="I141" s="83" t="s">
        <v>519</v>
      </c>
      <c r="J141" s="83" t="s">
        <v>519</v>
      </c>
      <c r="K141" s="83">
        <v>1</v>
      </c>
      <c r="L141" s="83" t="s">
        <v>519</v>
      </c>
      <c r="M141" s="83">
        <v>1</v>
      </c>
      <c r="N141" s="78">
        <v>1</v>
      </c>
      <c r="O141" s="78" t="s">
        <v>519</v>
      </c>
      <c r="P141" s="78" t="s">
        <v>519</v>
      </c>
      <c r="Q141" s="83" t="s">
        <v>519</v>
      </c>
      <c r="R141" s="78" t="s">
        <v>519</v>
      </c>
      <c r="S141" s="83" t="s">
        <v>519</v>
      </c>
      <c r="T141" s="78" t="s">
        <v>519</v>
      </c>
      <c r="U141" s="83" t="s">
        <v>519</v>
      </c>
      <c r="V141" s="83" t="s">
        <v>519</v>
      </c>
      <c r="W141" s="83" t="s">
        <v>519</v>
      </c>
      <c r="X141" s="83" t="s">
        <v>519</v>
      </c>
      <c r="Y141" s="83">
        <v>1</v>
      </c>
      <c r="Z141" s="83">
        <v>1</v>
      </c>
      <c r="AA141" s="78">
        <v>1</v>
      </c>
      <c r="AB141" s="83">
        <v>1</v>
      </c>
      <c r="AC141" s="78" t="s">
        <v>519</v>
      </c>
      <c r="AD141" s="78" t="s">
        <v>519</v>
      </c>
      <c r="AE141" s="83">
        <v>1</v>
      </c>
      <c r="AF141" s="78">
        <v>1</v>
      </c>
      <c r="AG141" s="83" t="s">
        <v>519</v>
      </c>
      <c r="AH141" s="83" t="s">
        <v>519</v>
      </c>
      <c r="AI141" s="78" t="s">
        <v>519</v>
      </c>
      <c r="AJ141" s="83" t="s">
        <v>519</v>
      </c>
      <c r="AK141" s="83" t="s">
        <v>519</v>
      </c>
      <c r="AL141" s="78" t="s">
        <v>519</v>
      </c>
      <c r="AM141" s="78">
        <v>1</v>
      </c>
      <c r="AN141" s="78">
        <v>1</v>
      </c>
      <c r="AO141" s="83">
        <v>1</v>
      </c>
      <c r="AP141" s="78">
        <v>1</v>
      </c>
      <c r="AQ141" s="83" t="s">
        <v>519</v>
      </c>
      <c r="AR141" s="83">
        <v>1</v>
      </c>
      <c r="AS141" s="83" t="s">
        <v>519</v>
      </c>
      <c r="AT141" s="78" t="s">
        <v>519</v>
      </c>
    </row>
    <row r="142" spans="1:46" ht="35.1" customHeight="1" x14ac:dyDescent="0.2">
      <c r="A142" s="78">
        <v>140</v>
      </c>
      <c r="B142" s="79" t="s">
        <v>364</v>
      </c>
      <c r="C142" s="78" t="s">
        <v>349</v>
      </c>
      <c r="D142" s="78" t="s">
        <v>219</v>
      </c>
      <c r="E142" s="83">
        <v>1</v>
      </c>
      <c r="F142" s="83">
        <v>1</v>
      </c>
      <c r="G142" s="83">
        <v>1</v>
      </c>
      <c r="H142" s="83" t="s">
        <v>519</v>
      </c>
      <c r="I142" s="83" t="s">
        <v>519</v>
      </c>
      <c r="J142" s="83" t="s">
        <v>519</v>
      </c>
      <c r="K142" s="83" t="s">
        <v>519</v>
      </c>
      <c r="L142" s="83">
        <v>1</v>
      </c>
      <c r="M142" s="83">
        <v>1</v>
      </c>
      <c r="N142" s="83">
        <v>1</v>
      </c>
      <c r="O142" s="78" t="s">
        <v>519</v>
      </c>
      <c r="P142" s="78" t="s">
        <v>519</v>
      </c>
      <c r="Q142" s="83">
        <v>1</v>
      </c>
      <c r="R142" s="78" t="s">
        <v>519</v>
      </c>
      <c r="S142" s="83">
        <v>1</v>
      </c>
      <c r="T142" s="83">
        <v>1</v>
      </c>
      <c r="U142" s="83" t="s">
        <v>519</v>
      </c>
      <c r="V142" s="78" t="s">
        <v>519</v>
      </c>
      <c r="W142" s="78" t="s">
        <v>519</v>
      </c>
      <c r="X142" s="83" t="s">
        <v>519</v>
      </c>
      <c r="Y142" s="83" t="s">
        <v>519</v>
      </c>
      <c r="Z142" s="83">
        <v>1</v>
      </c>
      <c r="AA142" s="83">
        <v>1</v>
      </c>
      <c r="AB142" s="83">
        <v>1</v>
      </c>
      <c r="AC142" s="83">
        <v>1</v>
      </c>
      <c r="AD142" s="78" t="s">
        <v>519</v>
      </c>
      <c r="AE142" s="78">
        <v>1</v>
      </c>
      <c r="AF142" s="83">
        <v>1</v>
      </c>
      <c r="AG142" s="83">
        <v>1</v>
      </c>
      <c r="AH142" s="83">
        <v>1</v>
      </c>
      <c r="AI142" s="78" t="s">
        <v>519</v>
      </c>
      <c r="AJ142" s="83" t="s">
        <v>519</v>
      </c>
      <c r="AK142" s="83" t="s">
        <v>519</v>
      </c>
      <c r="AL142" s="78" t="s">
        <v>519</v>
      </c>
      <c r="AM142" s="83">
        <v>1</v>
      </c>
      <c r="AN142" s="83">
        <v>1</v>
      </c>
      <c r="AO142" s="83">
        <v>1</v>
      </c>
      <c r="AP142" s="83">
        <v>1</v>
      </c>
      <c r="AQ142" s="83">
        <v>1</v>
      </c>
      <c r="AR142" s="83" t="s">
        <v>519</v>
      </c>
      <c r="AS142" s="83" t="s">
        <v>519</v>
      </c>
      <c r="AT142" s="83">
        <v>1</v>
      </c>
    </row>
    <row r="143" spans="1:46" ht="35.1" customHeight="1" x14ac:dyDescent="0.2">
      <c r="A143" s="78">
        <v>141</v>
      </c>
      <c r="B143" s="79" t="s">
        <v>365</v>
      </c>
      <c r="C143" s="78" t="s">
        <v>349</v>
      </c>
      <c r="D143" s="78" t="s">
        <v>221</v>
      </c>
      <c r="E143" s="83">
        <v>1</v>
      </c>
      <c r="F143" s="83">
        <v>1</v>
      </c>
      <c r="G143" s="83">
        <v>1</v>
      </c>
      <c r="H143" s="83">
        <v>1</v>
      </c>
      <c r="I143" s="83" t="s">
        <v>519</v>
      </c>
      <c r="J143" s="83" t="s">
        <v>519</v>
      </c>
      <c r="K143" s="83">
        <v>1</v>
      </c>
      <c r="L143" s="83">
        <v>1</v>
      </c>
      <c r="M143" s="83">
        <v>1</v>
      </c>
      <c r="N143" s="83">
        <v>1</v>
      </c>
      <c r="O143" s="78" t="s">
        <v>519</v>
      </c>
      <c r="P143" s="78" t="s">
        <v>519</v>
      </c>
      <c r="Q143" s="83">
        <v>1</v>
      </c>
      <c r="R143" s="78" t="s">
        <v>519</v>
      </c>
      <c r="S143" s="83">
        <v>1</v>
      </c>
      <c r="T143" s="83">
        <v>1</v>
      </c>
      <c r="U143" s="83">
        <v>1</v>
      </c>
      <c r="V143" s="78" t="s">
        <v>519</v>
      </c>
      <c r="W143" s="78" t="s">
        <v>519</v>
      </c>
      <c r="X143" s="83" t="s">
        <v>519</v>
      </c>
      <c r="Y143" s="83">
        <v>1</v>
      </c>
      <c r="Z143" s="83">
        <v>1</v>
      </c>
      <c r="AA143" s="83">
        <v>1</v>
      </c>
      <c r="AB143" s="83" t="s">
        <v>519</v>
      </c>
      <c r="AC143" s="83">
        <v>1</v>
      </c>
      <c r="AD143" s="78" t="s">
        <v>519</v>
      </c>
      <c r="AE143" s="83">
        <v>1</v>
      </c>
      <c r="AF143" s="83" t="s">
        <v>519</v>
      </c>
      <c r="AG143" s="83">
        <v>1</v>
      </c>
      <c r="AH143" s="83">
        <v>1</v>
      </c>
      <c r="AI143" s="78">
        <v>1</v>
      </c>
      <c r="AJ143" s="83" t="s">
        <v>519</v>
      </c>
      <c r="AK143" s="78">
        <v>1</v>
      </c>
      <c r="AL143" s="78" t="s">
        <v>519</v>
      </c>
      <c r="AM143" s="83">
        <v>1</v>
      </c>
      <c r="AN143" s="83">
        <v>1</v>
      </c>
      <c r="AO143" s="83">
        <v>1</v>
      </c>
      <c r="AP143" s="83">
        <v>1</v>
      </c>
      <c r="AQ143" s="83" t="s">
        <v>519</v>
      </c>
      <c r="AR143" s="83" t="s">
        <v>519</v>
      </c>
      <c r="AS143" s="83" t="s">
        <v>519</v>
      </c>
      <c r="AT143" s="78" t="s">
        <v>519</v>
      </c>
    </row>
    <row r="144" spans="1:46" ht="35.1" customHeight="1" x14ac:dyDescent="0.2">
      <c r="A144" s="78">
        <v>142</v>
      </c>
      <c r="B144" s="79" t="s">
        <v>569</v>
      </c>
      <c r="C144" s="78" t="s">
        <v>349</v>
      </c>
      <c r="D144" s="78" t="s">
        <v>223</v>
      </c>
      <c r="E144" s="83">
        <v>1</v>
      </c>
      <c r="F144" s="83" t="s">
        <v>519</v>
      </c>
      <c r="G144" s="83">
        <v>1</v>
      </c>
      <c r="H144" s="83">
        <v>1</v>
      </c>
      <c r="I144" s="83" t="s">
        <v>519</v>
      </c>
      <c r="J144" s="83" t="s">
        <v>519</v>
      </c>
      <c r="K144" s="83">
        <v>1</v>
      </c>
      <c r="L144" s="83">
        <v>1</v>
      </c>
      <c r="M144" s="83">
        <v>1</v>
      </c>
      <c r="N144" s="83">
        <v>1</v>
      </c>
      <c r="O144" s="78">
        <v>1</v>
      </c>
      <c r="P144" s="78" t="s">
        <v>519</v>
      </c>
      <c r="Q144" s="83">
        <v>1</v>
      </c>
      <c r="R144" s="78" t="s">
        <v>519</v>
      </c>
      <c r="S144" s="83">
        <v>1</v>
      </c>
      <c r="T144" s="83">
        <v>1</v>
      </c>
      <c r="U144" s="83" t="s">
        <v>519</v>
      </c>
      <c r="V144" s="78" t="s">
        <v>519</v>
      </c>
      <c r="W144" s="78" t="s">
        <v>519</v>
      </c>
      <c r="X144" s="83" t="s">
        <v>519</v>
      </c>
      <c r="Y144" s="83">
        <v>1</v>
      </c>
      <c r="Z144" s="83">
        <v>1</v>
      </c>
      <c r="AA144" s="83">
        <v>1</v>
      </c>
      <c r="AB144" s="83" t="s">
        <v>519</v>
      </c>
      <c r="AC144" s="83">
        <v>1</v>
      </c>
      <c r="AD144" s="78" t="s">
        <v>519</v>
      </c>
      <c r="AE144" s="83" t="s">
        <v>519</v>
      </c>
      <c r="AF144" s="83" t="s">
        <v>519</v>
      </c>
      <c r="AG144" s="78" t="s">
        <v>519</v>
      </c>
      <c r="AH144" s="78" t="s">
        <v>519</v>
      </c>
      <c r="AI144" s="78" t="s">
        <v>519</v>
      </c>
      <c r="AJ144" s="83" t="s">
        <v>519</v>
      </c>
      <c r="AK144" s="83" t="s">
        <v>519</v>
      </c>
      <c r="AL144" s="78" t="s">
        <v>519</v>
      </c>
      <c r="AM144" s="83">
        <v>1</v>
      </c>
      <c r="AN144" s="83">
        <v>1</v>
      </c>
      <c r="AO144" s="83">
        <v>1</v>
      </c>
      <c r="AP144" s="83">
        <v>1</v>
      </c>
      <c r="AQ144" s="83" t="s">
        <v>519</v>
      </c>
      <c r="AR144" s="83" t="s">
        <v>519</v>
      </c>
      <c r="AS144" s="83" t="s">
        <v>519</v>
      </c>
      <c r="AT144" s="83">
        <v>1</v>
      </c>
    </row>
    <row r="145" spans="1:46" ht="35.1" customHeight="1" x14ac:dyDescent="0.2">
      <c r="A145" s="78">
        <v>143</v>
      </c>
      <c r="B145" s="79" t="s">
        <v>570</v>
      </c>
      <c r="C145" s="78" t="s">
        <v>349</v>
      </c>
      <c r="D145" s="78" t="s">
        <v>225</v>
      </c>
      <c r="E145" s="78">
        <v>1</v>
      </c>
      <c r="F145" s="78">
        <v>1</v>
      </c>
      <c r="G145" s="83">
        <v>1</v>
      </c>
      <c r="H145" s="83">
        <v>1</v>
      </c>
      <c r="I145" s="83" t="s">
        <v>519</v>
      </c>
      <c r="J145" s="83" t="s">
        <v>519</v>
      </c>
      <c r="K145" s="83">
        <v>1</v>
      </c>
      <c r="L145" s="83">
        <v>1</v>
      </c>
      <c r="M145" s="83">
        <v>1</v>
      </c>
      <c r="N145" s="78">
        <v>1</v>
      </c>
      <c r="O145" s="78">
        <v>1</v>
      </c>
      <c r="P145" s="78" t="s">
        <v>519</v>
      </c>
      <c r="Q145" s="83">
        <v>1</v>
      </c>
      <c r="R145" s="78" t="s">
        <v>519</v>
      </c>
      <c r="S145" s="83">
        <v>1</v>
      </c>
      <c r="T145" s="78" t="s">
        <v>519</v>
      </c>
      <c r="U145" s="83">
        <v>843</v>
      </c>
      <c r="V145" s="83">
        <v>14</v>
      </c>
      <c r="W145" s="83">
        <v>1</v>
      </c>
      <c r="X145" s="83">
        <v>1</v>
      </c>
      <c r="Y145" s="83">
        <v>1</v>
      </c>
      <c r="Z145" s="83">
        <v>1</v>
      </c>
      <c r="AA145" s="78">
        <v>1</v>
      </c>
      <c r="AB145" s="83">
        <v>1</v>
      </c>
      <c r="AC145" s="78">
        <v>1</v>
      </c>
      <c r="AD145" s="78" t="s">
        <v>519</v>
      </c>
      <c r="AE145" s="83">
        <v>1</v>
      </c>
      <c r="AF145" s="78" t="s">
        <v>519</v>
      </c>
      <c r="AG145" s="78" t="s">
        <v>519</v>
      </c>
      <c r="AH145" s="78" t="s">
        <v>519</v>
      </c>
      <c r="AI145" s="78" t="s">
        <v>519</v>
      </c>
      <c r="AJ145" s="83" t="s">
        <v>519</v>
      </c>
      <c r="AK145" s="78" t="s">
        <v>519</v>
      </c>
      <c r="AL145" s="78" t="s">
        <v>519</v>
      </c>
      <c r="AM145" s="78">
        <v>1</v>
      </c>
      <c r="AN145" s="78">
        <v>1</v>
      </c>
      <c r="AO145" s="83">
        <v>1</v>
      </c>
      <c r="AP145" s="78">
        <v>1</v>
      </c>
      <c r="AQ145" s="83" t="s">
        <v>519</v>
      </c>
      <c r="AR145" s="83" t="s">
        <v>519</v>
      </c>
      <c r="AS145" s="83" t="s">
        <v>519</v>
      </c>
      <c r="AT145" s="83">
        <v>1</v>
      </c>
    </row>
    <row r="146" spans="1:46" ht="35.1" customHeight="1" x14ac:dyDescent="0.2">
      <c r="A146" s="78">
        <v>144</v>
      </c>
      <c r="B146" s="79" t="s">
        <v>571</v>
      </c>
      <c r="C146" s="78" t="s">
        <v>349</v>
      </c>
      <c r="D146" s="78" t="s">
        <v>227</v>
      </c>
      <c r="E146" s="78">
        <v>1</v>
      </c>
      <c r="F146" s="78">
        <v>1</v>
      </c>
      <c r="G146" s="78" t="s">
        <v>519</v>
      </c>
      <c r="H146" s="83" t="s">
        <v>519</v>
      </c>
      <c r="I146" s="83" t="s">
        <v>519</v>
      </c>
      <c r="J146" s="83" t="s">
        <v>519</v>
      </c>
      <c r="K146" s="78" t="s">
        <v>519</v>
      </c>
      <c r="L146" s="83" t="s">
        <v>519</v>
      </c>
      <c r="M146" s="78">
        <v>1</v>
      </c>
      <c r="N146" s="78" t="s">
        <v>519</v>
      </c>
      <c r="O146" s="78" t="s">
        <v>519</v>
      </c>
      <c r="P146" s="83" t="s">
        <v>519</v>
      </c>
      <c r="Q146" s="78">
        <v>1</v>
      </c>
      <c r="R146" s="78" t="s">
        <v>519</v>
      </c>
      <c r="S146" s="78">
        <v>1</v>
      </c>
      <c r="T146" s="78" t="s">
        <v>519</v>
      </c>
      <c r="U146" s="83">
        <v>273</v>
      </c>
      <c r="V146" s="83">
        <v>306</v>
      </c>
      <c r="W146" s="83">
        <v>1</v>
      </c>
      <c r="X146" s="83">
        <v>1</v>
      </c>
      <c r="Y146" s="83">
        <v>1</v>
      </c>
      <c r="Z146" s="83">
        <v>1</v>
      </c>
      <c r="AA146" s="78">
        <v>1</v>
      </c>
      <c r="AB146" s="78">
        <v>1</v>
      </c>
      <c r="AC146" s="78" t="s">
        <v>519</v>
      </c>
      <c r="AD146" s="78" t="s">
        <v>519</v>
      </c>
      <c r="AE146" s="83">
        <v>1</v>
      </c>
      <c r="AF146" s="78">
        <v>1</v>
      </c>
      <c r="AG146" s="83">
        <v>1</v>
      </c>
      <c r="AH146" s="83">
        <v>1</v>
      </c>
      <c r="AI146" s="78" t="s">
        <v>519</v>
      </c>
      <c r="AJ146" s="78" t="s">
        <v>519</v>
      </c>
      <c r="AK146" s="83">
        <v>1</v>
      </c>
      <c r="AL146" s="78" t="s">
        <v>519</v>
      </c>
      <c r="AM146" s="78" t="s">
        <v>519</v>
      </c>
      <c r="AN146" s="78">
        <v>1</v>
      </c>
      <c r="AO146" s="78" t="s">
        <v>519</v>
      </c>
      <c r="AP146" s="78" t="s">
        <v>519</v>
      </c>
      <c r="AQ146" s="83">
        <v>1</v>
      </c>
      <c r="AR146" s="83" t="s">
        <v>519</v>
      </c>
      <c r="AS146" s="83" t="s">
        <v>519</v>
      </c>
      <c r="AT146" s="83">
        <v>1</v>
      </c>
    </row>
    <row r="147" spans="1:46" ht="35.1" customHeight="1" x14ac:dyDescent="0.2">
      <c r="A147" s="78">
        <v>145</v>
      </c>
      <c r="B147" s="79" t="s">
        <v>572</v>
      </c>
      <c r="C147" s="78" t="s">
        <v>349</v>
      </c>
      <c r="D147" s="78" t="s">
        <v>257</v>
      </c>
      <c r="E147" s="78">
        <v>1</v>
      </c>
      <c r="F147" s="78">
        <v>1</v>
      </c>
      <c r="G147" s="78">
        <v>1</v>
      </c>
      <c r="H147" s="78" t="s">
        <v>519</v>
      </c>
      <c r="I147" s="78" t="s">
        <v>519</v>
      </c>
      <c r="J147" s="78" t="s">
        <v>519</v>
      </c>
      <c r="K147" s="78">
        <v>1</v>
      </c>
      <c r="L147" s="83" t="s">
        <v>519</v>
      </c>
      <c r="M147" s="78">
        <v>1</v>
      </c>
      <c r="N147" s="78" t="s">
        <v>519</v>
      </c>
      <c r="O147" s="83">
        <v>1</v>
      </c>
      <c r="P147" s="83" t="s">
        <v>519</v>
      </c>
      <c r="Q147" s="83">
        <v>1</v>
      </c>
      <c r="R147" s="78" t="s">
        <v>519</v>
      </c>
      <c r="S147" s="83">
        <v>1</v>
      </c>
      <c r="T147" s="78" t="s">
        <v>519</v>
      </c>
      <c r="U147" s="83">
        <v>1375</v>
      </c>
      <c r="V147" s="83">
        <v>988</v>
      </c>
      <c r="W147" s="83">
        <v>1</v>
      </c>
      <c r="X147" s="83">
        <v>1</v>
      </c>
      <c r="Y147" s="78" t="s">
        <v>519</v>
      </c>
      <c r="Z147" s="83">
        <v>1</v>
      </c>
      <c r="AA147" s="78">
        <v>1</v>
      </c>
      <c r="AB147" s="78">
        <v>1</v>
      </c>
      <c r="AC147" s="78">
        <v>1</v>
      </c>
      <c r="AD147" s="78" t="s">
        <v>519</v>
      </c>
      <c r="AE147" s="78">
        <v>1</v>
      </c>
      <c r="AF147" s="78">
        <v>1</v>
      </c>
      <c r="AG147" s="78" t="s">
        <v>519</v>
      </c>
      <c r="AH147" s="78" t="s">
        <v>519</v>
      </c>
      <c r="AI147" s="78" t="s">
        <v>519</v>
      </c>
      <c r="AJ147" s="78" t="s">
        <v>519</v>
      </c>
      <c r="AK147" s="78">
        <v>1</v>
      </c>
      <c r="AL147" s="78" t="s">
        <v>519</v>
      </c>
      <c r="AM147" s="78">
        <v>1</v>
      </c>
      <c r="AN147" s="78">
        <v>1</v>
      </c>
      <c r="AO147" s="78">
        <v>1</v>
      </c>
      <c r="AP147" s="78">
        <v>1</v>
      </c>
      <c r="AQ147" s="83" t="s">
        <v>519</v>
      </c>
      <c r="AR147" s="83" t="s">
        <v>519</v>
      </c>
      <c r="AS147" s="83" t="s">
        <v>519</v>
      </c>
      <c r="AT147" s="83">
        <v>1</v>
      </c>
    </row>
    <row r="148" spans="1:46" ht="35.1" customHeight="1" x14ac:dyDescent="0.2">
      <c r="A148" s="78">
        <v>146</v>
      </c>
      <c r="B148" s="79" t="s">
        <v>573</v>
      </c>
      <c r="C148" s="78" t="s">
        <v>349</v>
      </c>
      <c r="D148" s="78" t="s">
        <v>229</v>
      </c>
      <c r="E148" s="78">
        <v>1</v>
      </c>
      <c r="F148" s="78">
        <v>1</v>
      </c>
      <c r="G148" s="83">
        <v>1</v>
      </c>
      <c r="H148" s="83">
        <v>1</v>
      </c>
      <c r="I148" s="83" t="s">
        <v>519</v>
      </c>
      <c r="J148" s="83" t="s">
        <v>519</v>
      </c>
      <c r="K148" s="83">
        <v>1</v>
      </c>
      <c r="L148" s="78">
        <v>1</v>
      </c>
      <c r="M148" s="83">
        <v>1</v>
      </c>
      <c r="N148" s="78" t="s">
        <v>519</v>
      </c>
      <c r="O148" s="78" t="s">
        <v>519</v>
      </c>
      <c r="P148" s="78" t="s">
        <v>519</v>
      </c>
      <c r="Q148" s="83">
        <v>1</v>
      </c>
      <c r="R148" s="78" t="s">
        <v>519</v>
      </c>
      <c r="S148" s="83">
        <v>1</v>
      </c>
      <c r="T148" s="78" t="s">
        <v>519</v>
      </c>
      <c r="U148" s="83">
        <v>776</v>
      </c>
      <c r="V148" s="83">
        <v>576</v>
      </c>
      <c r="W148" s="83">
        <v>1</v>
      </c>
      <c r="X148" s="83">
        <v>1</v>
      </c>
      <c r="Y148" s="83">
        <v>1</v>
      </c>
      <c r="Z148" s="83">
        <v>1</v>
      </c>
      <c r="AA148" s="78">
        <v>1</v>
      </c>
      <c r="AB148" s="83">
        <v>1</v>
      </c>
      <c r="AC148" s="78" t="s">
        <v>519</v>
      </c>
      <c r="AD148" s="83">
        <v>1</v>
      </c>
      <c r="AE148" s="78">
        <v>1</v>
      </c>
      <c r="AF148" s="78">
        <v>1</v>
      </c>
      <c r="AG148" s="78" t="s">
        <v>519</v>
      </c>
      <c r="AH148" s="78" t="s">
        <v>519</v>
      </c>
      <c r="AI148" s="78">
        <v>1</v>
      </c>
      <c r="AJ148" s="83">
        <v>1</v>
      </c>
      <c r="AK148" s="83" t="s">
        <v>519</v>
      </c>
      <c r="AL148" s="78" t="s">
        <v>519</v>
      </c>
      <c r="AM148" s="78">
        <v>1</v>
      </c>
      <c r="AN148" s="78">
        <v>1</v>
      </c>
      <c r="AO148" s="83">
        <v>1</v>
      </c>
      <c r="AP148" s="78">
        <v>1</v>
      </c>
      <c r="AQ148" s="83" t="s">
        <v>519</v>
      </c>
      <c r="AR148" s="83" t="s">
        <v>519</v>
      </c>
      <c r="AS148" s="83" t="s">
        <v>519</v>
      </c>
      <c r="AT148" s="78" t="s">
        <v>519</v>
      </c>
    </row>
    <row r="149" spans="1:46" ht="35.1" customHeight="1" x14ac:dyDescent="0.2">
      <c r="A149" s="78">
        <v>147</v>
      </c>
      <c r="B149" s="79" t="s">
        <v>371</v>
      </c>
      <c r="C149" s="78" t="s">
        <v>349</v>
      </c>
      <c r="D149" s="78" t="s">
        <v>231</v>
      </c>
      <c r="E149" s="78">
        <v>1</v>
      </c>
      <c r="F149" s="78">
        <v>1</v>
      </c>
      <c r="G149" s="83" t="s">
        <v>519</v>
      </c>
      <c r="H149" s="83">
        <v>1</v>
      </c>
      <c r="I149" s="83" t="s">
        <v>519</v>
      </c>
      <c r="J149" s="83" t="s">
        <v>519</v>
      </c>
      <c r="K149" s="83">
        <v>1</v>
      </c>
      <c r="L149" s="83">
        <v>1</v>
      </c>
      <c r="M149" s="83">
        <v>1</v>
      </c>
      <c r="N149" s="78">
        <v>1</v>
      </c>
      <c r="O149" s="78">
        <v>1</v>
      </c>
      <c r="P149" s="78" t="s">
        <v>519</v>
      </c>
      <c r="Q149" s="83">
        <v>1</v>
      </c>
      <c r="R149" s="78" t="s">
        <v>519</v>
      </c>
      <c r="S149" s="83">
        <v>1</v>
      </c>
      <c r="T149" s="78" t="s">
        <v>519</v>
      </c>
      <c r="U149" s="78" t="s">
        <v>519</v>
      </c>
      <c r="V149" s="83" t="s">
        <v>519</v>
      </c>
      <c r="W149" s="83" t="s">
        <v>519</v>
      </c>
      <c r="X149" s="83">
        <v>1</v>
      </c>
      <c r="Y149" s="83">
        <v>1</v>
      </c>
      <c r="Z149" s="83">
        <v>1</v>
      </c>
      <c r="AA149" s="78">
        <v>1</v>
      </c>
      <c r="AB149" s="83">
        <v>1</v>
      </c>
      <c r="AC149" s="78">
        <v>1</v>
      </c>
      <c r="AD149" s="78">
        <v>1</v>
      </c>
      <c r="AE149" s="83">
        <v>1</v>
      </c>
      <c r="AF149" s="78">
        <v>1</v>
      </c>
      <c r="AG149" s="78">
        <v>1</v>
      </c>
      <c r="AH149" s="78">
        <v>1</v>
      </c>
      <c r="AI149" s="78" t="s">
        <v>519</v>
      </c>
      <c r="AJ149" s="83">
        <v>1</v>
      </c>
      <c r="AK149" s="78">
        <v>1</v>
      </c>
      <c r="AL149" s="83" t="s">
        <v>519</v>
      </c>
      <c r="AM149" s="78">
        <v>1</v>
      </c>
      <c r="AN149" s="78">
        <v>1</v>
      </c>
      <c r="AO149" s="83">
        <v>1</v>
      </c>
      <c r="AP149" s="78">
        <v>1</v>
      </c>
      <c r="AQ149" s="83" t="s">
        <v>519</v>
      </c>
      <c r="AR149" s="83" t="s">
        <v>519</v>
      </c>
      <c r="AS149" s="83" t="s">
        <v>519</v>
      </c>
      <c r="AT149" s="78">
        <v>1</v>
      </c>
    </row>
    <row r="150" spans="1:46" ht="35.1" customHeight="1" x14ac:dyDescent="0.2">
      <c r="A150" s="78">
        <v>148</v>
      </c>
      <c r="B150" s="79" t="s">
        <v>574</v>
      </c>
      <c r="C150" s="78" t="s">
        <v>349</v>
      </c>
      <c r="D150" s="78" t="s">
        <v>233</v>
      </c>
      <c r="E150" s="78">
        <v>1</v>
      </c>
      <c r="F150" s="78">
        <v>1</v>
      </c>
      <c r="G150" s="83">
        <v>1</v>
      </c>
      <c r="H150" s="83">
        <v>1</v>
      </c>
      <c r="I150" s="83" t="s">
        <v>519</v>
      </c>
      <c r="J150" s="83" t="s">
        <v>519</v>
      </c>
      <c r="K150" s="83">
        <v>1</v>
      </c>
      <c r="L150" s="83">
        <v>1</v>
      </c>
      <c r="M150" s="83">
        <v>1</v>
      </c>
      <c r="N150" s="78">
        <v>1</v>
      </c>
      <c r="O150" s="78" t="s">
        <v>519</v>
      </c>
      <c r="P150" s="78" t="s">
        <v>519</v>
      </c>
      <c r="Q150" s="83">
        <v>1</v>
      </c>
      <c r="R150" s="78" t="s">
        <v>519</v>
      </c>
      <c r="S150" s="83">
        <v>1</v>
      </c>
      <c r="T150" s="83">
        <v>1</v>
      </c>
      <c r="U150" s="83" t="s">
        <v>519</v>
      </c>
      <c r="V150" s="83" t="s">
        <v>519</v>
      </c>
      <c r="W150" s="83" t="s">
        <v>519</v>
      </c>
      <c r="X150" s="83">
        <v>1</v>
      </c>
      <c r="Y150" s="83">
        <v>1</v>
      </c>
      <c r="Z150" s="83">
        <v>1</v>
      </c>
      <c r="AA150" s="78">
        <v>1</v>
      </c>
      <c r="AB150" s="83">
        <v>1</v>
      </c>
      <c r="AC150" s="78">
        <v>1</v>
      </c>
      <c r="AD150" s="78" t="s">
        <v>519</v>
      </c>
      <c r="AE150" s="83">
        <v>1</v>
      </c>
      <c r="AF150" s="78" t="s">
        <v>519</v>
      </c>
      <c r="AG150" s="78">
        <v>1</v>
      </c>
      <c r="AH150" s="78">
        <v>1</v>
      </c>
      <c r="AI150" s="78">
        <v>1</v>
      </c>
      <c r="AJ150" s="83" t="s">
        <v>519</v>
      </c>
      <c r="AK150" s="78" t="s">
        <v>519</v>
      </c>
      <c r="AL150" s="78" t="s">
        <v>519</v>
      </c>
      <c r="AM150" s="78">
        <v>1</v>
      </c>
      <c r="AN150" s="78">
        <v>1</v>
      </c>
      <c r="AO150" s="83">
        <v>1</v>
      </c>
      <c r="AP150" s="78">
        <v>1</v>
      </c>
      <c r="AQ150" s="83" t="s">
        <v>519</v>
      </c>
      <c r="AR150" s="83" t="s">
        <v>519</v>
      </c>
      <c r="AS150" s="83" t="s">
        <v>519</v>
      </c>
      <c r="AT150" s="78">
        <v>1</v>
      </c>
    </row>
    <row r="151" spans="1:46" ht="35.1" customHeight="1" x14ac:dyDescent="0.2">
      <c r="A151" s="78">
        <v>149</v>
      </c>
      <c r="B151" s="79" t="s">
        <v>575</v>
      </c>
      <c r="C151" s="78" t="s">
        <v>349</v>
      </c>
      <c r="D151" s="78" t="s">
        <v>234</v>
      </c>
      <c r="E151" s="78">
        <v>1</v>
      </c>
      <c r="F151" s="78" t="s">
        <v>519</v>
      </c>
      <c r="G151" s="83">
        <v>1</v>
      </c>
      <c r="H151" s="83">
        <v>1</v>
      </c>
      <c r="I151" s="83" t="s">
        <v>519</v>
      </c>
      <c r="J151" s="83" t="s">
        <v>519</v>
      </c>
      <c r="K151" s="83">
        <v>1</v>
      </c>
      <c r="L151" s="83">
        <v>1</v>
      </c>
      <c r="M151" s="83">
        <v>1</v>
      </c>
      <c r="N151" s="78">
        <v>1</v>
      </c>
      <c r="O151" s="78" t="s">
        <v>519</v>
      </c>
      <c r="P151" s="78" t="s">
        <v>519</v>
      </c>
      <c r="Q151" s="83">
        <v>1</v>
      </c>
      <c r="R151" s="78" t="s">
        <v>519</v>
      </c>
      <c r="S151" s="83">
        <v>1</v>
      </c>
      <c r="T151" s="83">
        <v>1</v>
      </c>
      <c r="U151" s="83">
        <v>1551</v>
      </c>
      <c r="V151" s="78" t="s">
        <v>519</v>
      </c>
      <c r="W151" s="78" t="s">
        <v>519</v>
      </c>
      <c r="X151" s="83">
        <v>1</v>
      </c>
      <c r="Y151" s="83">
        <v>1</v>
      </c>
      <c r="Z151" s="83">
        <v>1</v>
      </c>
      <c r="AA151" s="78">
        <v>1</v>
      </c>
      <c r="AB151" s="83">
        <v>1</v>
      </c>
      <c r="AC151" s="78">
        <v>1</v>
      </c>
      <c r="AD151" s="78">
        <v>1</v>
      </c>
      <c r="AE151" s="83">
        <v>1</v>
      </c>
      <c r="AF151" s="78" t="s">
        <v>519</v>
      </c>
      <c r="AG151" s="78" t="s">
        <v>519</v>
      </c>
      <c r="AH151" s="78" t="s">
        <v>519</v>
      </c>
      <c r="AI151" s="78">
        <v>1</v>
      </c>
      <c r="AJ151" s="83" t="s">
        <v>519</v>
      </c>
      <c r="AK151" s="78" t="s">
        <v>519</v>
      </c>
      <c r="AL151" s="78" t="s">
        <v>519</v>
      </c>
      <c r="AM151" s="78">
        <v>1</v>
      </c>
      <c r="AN151" s="78">
        <v>1</v>
      </c>
      <c r="AO151" s="83">
        <v>1</v>
      </c>
      <c r="AP151" s="78">
        <v>1</v>
      </c>
      <c r="AQ151" s="83" t="s">
        <v>519</v>
      </c>
      <c r="AR151" s="83" t="s">
        <v>519</v>
      </c>
      <c r="AS151" s="83" t="s">
        <v>519</v>
      </c>
      <c r="AT151" s="78" t="s">
        <v>519</v>
      </c>
    </row>
    <row r="152" spans="1:46" ht="35.1" customHeight="1" x14ac:dyDescent="0.2">
      <c r="A152" s="78">
        <v>150</v>
      </c>
      <c r="B152" s="82" t="s">
        <v>374</v>
      </c>
      <c r="C152" s="78" t="s">
        <v>349</v>
      </c>
      <c r="D152" s="78" t="s">
        <v>236</v>
      </c>
      <c r="E152" s="78">
        <v>1</v>
      </c>
      <c r="F152" s="78" t="s">
        <v>519</v>
      </c>
      <c r="G152" s="83">
        <v>1</v>
      </c>
      <c r="H152" s="83">
        <v>1</v>
      </c>
      <c r="I152" s="83" t="s">
        <v>519</v>
      </c>
      <c r="J152" s="83" t="s">
        <v>519</v>
      </c>
      <c r="K152" s="83" t="s">
        <v>519</v>
      </c>
      <c r="L152" s="83">
        <v>1</v>
      </c>
      <c r="M152" s="83">
        <v>1</v>
      </c>
      <c r="N152" s="78">
        <v>1</v>
      </c>
      <c r="O152" s="78" t="s">
        <v>519</v>
      </c>
      <c r="P152" s="78" t="s">
        <v>519</v>
      </c>
      <c r="Q152" s="83">
        <v>1</v>
      </c>
      <c r="R152" s="78" t="s">
        <v>519</v>
      </c>
      <c r="S152" s="83">
        <v>1</v>
      </c>
      <c r="T152" s="78" t="s">
        <v>519</v>
      </c>
      <c r="U152" s="83" t="s">
        <v>519</v>
      </c>
      <c r="V152" s="83" t="s">
        <v>519</v>
      </c>
      <c r="W152" s="83" t="s">
        <v>519</v>
      </c>
      <c r="X152" s="83" t="s">
        <v>519</v>
      </c>
      <c r="Y152" s="83">
        <v>1</v>
      </c>
      <c r="Z152" s="83">
        <v>1</v>
      </c>
      <c r="AA152" s="78">
        <v>1</v>
      </c>
      <c r="AB152" s="83" t="s">
        <v>519</v>
      </c>
      <c r="AC152" s="78" t="s">
        <v>519</v>
      </c>
      <c r="AD152" s="78" t="s">
        <v>519</v>
      </c>
      <c r="AE152" s="83">
        <v>1</v>
      </c>
      <c r="AF152" s="78" t="s">
        <v>519</v>
      </c>
      <c r="AG152" s="78" t="s">
        <v>519</v>
      </c>
      <c r="AH152" s="78" t="s">
        <v>519</v>
      </c>
      <c r="AI152" s="78">
        <v>1</v>
      </c>
      <c r="AJ152" s="83">
        <v>1</v>
      </c>
      <c r="AK152" s="83">
        <v>1</v>
      </c>
      <c r="AL152" s="78" t="s">
        <v>519</v>
      </c>
      <c r="AM152" s="78">
        <v>1</v>
      </c>
      <c r="AN152" s="78">
        <v>1</v>
      </c>
      <c r="AO152" s="83" t="s">
        <v>519</v>
      </c>
      <c r="AP152" s="78" t="s">
        <v>519</v>
      </c>
      <c r="AQ152" s="83" t="s">
        <v>519</v>
      </c>
      <c r="AR152" s="83" t="s">
        <v>519</v>
      </c>
      <c r="AS152" s="83" t="s">
        <v>519</v>
      </c>
      <c r="AT152" s="83">
        <v>1</v>
      </c>
    </row>
    <row r="153" spans="1:46" ht="35.1" customHeight="1" x14ac:dyDescent="0.2">
      <c r="A153" s="78">
        <v>151</v>
      </c>
      <c r="B153" s="79" t="s">
        <v>576</v>
      </c>
      <c r="C153" s="78" t="s">
        <v>349</v>
      </c>
      <c r="D153" s="78" t="s">
        <v>238</v>
      </c>
      <c r="E153" s="78">
        <v>1</v>
      </c>
      <c r="F153" s="78" t="s">
        <v>519</v>
      </c>
      <c r="G153" s="83">
        <v>1</v>
      </c>
      <c r="H153" s="83">
        <v>1</v>
      </c>
      <c r="I153" s="83" t="s">
        <v>519</v>
      </c>
      <c r="J153" s="83" t="s">
        <v>519</v>
      </c>
      <c r="K153" s="83">
        <v>1</v>
      </c>
      <c r="L153" s="83" t="s">
        <v>519</v>
      </c>
      <c r="M153" s="83">
        <v>1</v>
      </c>
      <c r="N153" s="78">
        <v>1</v>
      </c>
      <c r="O153" s="78" t="s">
        <v>519</v>
      </c>
      <c r="P153" s="78" t="s">
        <v>519</v>
      </c>
      <c r="Q153" s="83">
        <v>1</v>
      </c>
      <c r="R153" s="78" t="s">
        <v>519</v>
      </c>
      <c r="S153" s="83">
        <v>1</v>
      </c>
      <c r="T153" s="83">
        <v>1</v>
      </c>
      <c r="U153" s="83" t="s">
        <v>519</v>
      </c>
      <c r="V153" s="83" t="s">
        <v>519</v>
      </c>
      <c r="W153" s="83" t="s">
        <v>519</v>
      </c>
      <c r="X153" s="83" t="s">
        <v>519</v>
      </c>
      <c r="Y153" s="83">
        <v>1</v>
      </c>
      <c r="Z153" s="83">
        <v>1</v>
      </c>
      <c r="AA153" s="78">
        <v>1</v>
      </c>
      <c r="AB153" s="83">
        <v>1</v>
      </c>
      <c r="AC153" s="78">
        <v>1</v>
      </c>
      <c r="AD153" s="78" t="s">
        <v>519</v>
      </c>
      <c r="AE153" s="83">
        <v>1</v>
      </c>
      <c r="AF153" s="78">
        <v>1</v>
      </c>
      <c r="AG153" s="78">
        <v>1</v>
      </c>
      <c r="AH153" s="78">
        <v>1</v>
      </c>
      <c r="AI153" s="78">
        <v>1</v>
      </c>
      <c r="AJ153" s="83" t="s">
        <v>519</v>
      </c>
      <c r="AK153" s="78" t="s">
        <v>519</v>
      </c>
      <c r="AL153" s="78">
        <v>1</v>
      </c>
      <c r="AM153" s="78">
        <v>1</v>
      </c>
      <c r="AN153" s="78">
        <v>1</v>
      </c>
      <c r="AO153" s="83">
        <v>1</v>
      </c>
      <c r="AP153" s="78">
        <v>1</v>
      </c>
      <c r="AQ153" s="83" t="s">
        <v>519</v>
      </c>
      <c r="AR153" s="83">
        <v>1</v>
      </c>
      <c r="AS153" s="83" t="s">
        <v>519</v>
      </c>
      <c r="AT153" s="83">
        <v>1</v>
      </c>
    </row>
    <row r="154" spans="1:46" ht="35.1" customHeight="1" x14ac:dyDescent="0.2">
      <c r="A154" s="78">
        <v>152</v>
      </c>
      <c r="B154" s="79" t="s">
        <v>376</v>
      </c>
      <c r="C154" s="78" t="s">
        <v>349</v>
      </c>
      <c r="D154" s="78" t="s">
        <v>240</v>
      </c>
      <c r="E154" s="78">
        <v>1</v>
      </c>
      <c r="F154" s="78" t="s">
        <v>519</v>
      </c>
      <c r="G154" s="83">
        <v>1</v>
      </c>
      <c r="H154" s="83">
        <v>1</v>
      </c>
      <c r="I154" s="83">
        <v>1</v>
      </c>
      <c r="J154" s="83" t="s">
        <v>519</v>
      </c>
      <c r="K154" s="83">
        <v>1</v>
      </c>
      <c r="L154" s="83">
        <v>1</v>
      </c>
      <c r="M154" s="83">
        <v>1</v>
      </c>
      <c r="N154" s="78">
        <v>1</v>
      </c>
      <c r="O154" s="78" t="s">
        <v>519</v>
      </c>
      <c r="P154" s="78" t="s">
        <v>519</v>
      </c>
      <c r="Q154" s="83">
        <v>1</v>
      </c>
      <c r="R154" s="78" t="s">
        <v>519</v>
      </c>
      <c r="S154" s="83">
        <v>1</v>
      </c>
      <c r="T154" s="78" t="s">
        <v>519</v>
      </c>
      <c r="U154" s="83" t="s">
        <v>519</v>
      </c>
      <c r="V154" s="83" t="s">
        <v>519</v>
      </c>
      <c r="W154" s="83" t="s">
        <v>519</v>
      </c>
      <c r="X154" s="83" t="s">
        <v>519</v>
      </c>
      <c r="Y154" s="83">
        <v>1</v>
      </c>
      <c r="Z154" s="83">
        <v>1</v>
      </c>
      <c r="AA154" s="78">
        <v>1</v>
      </c>
      <c r="AB154" s="83">
        <v>1</v>
      </c>
      <c r="AC154" s="78">
        <v>1</v>
      </c>
      <c r="AD154" s="78" t="s">
        <v>519</v>
      </c>
      <c r="AE154" s="83">
        <v>1</v>
      </c>
      <c r="AF154" s="78">
        <v>1</v>
      </c>
      <c r="AG154" s="83">
        <v>1</v>
      </c>
      <c r="AH154" s="83">
        <v>1</v>
      </c>
      <c r="AI154" s="78" t="s">
        <v>519</v>
      </c>
      <c r="AJ154" s="83" t="s">
        <v>519</v>
      </c>
      <c r="AK154" s="83">
        <v>1</v>
      </c>
      <c r="AL154" s="78" t="s">
        <v>519</v>
      </c>
      <c r="AM154" s="78">
        <v>1</v>
      </c>
      <c r="AN154" s="78">
        <v>1</v>
      </c>
      <c r="AO154" s="83">
        <v>1</v>
      </c>
      <c r="AP154" s="78">
        <v>1</v>
      </c>
      <c r="AQ154" s="83" t="s">
        <v>519</v>
      </c>
      <c r="AR154" s="83" t="s">
        <v>519</v>
      </c>
      <c r="AS154" s="83" t="s">
        <v>519</v>
      </c>
      <c r="AT154" s="83">
        <v>1</v>
      </c>
    </row>
    <row r="155" spans="1:46" ht="35.1" customHeight="1" x14ac:dyDescent="0.2">
      <c r="A155" s="78">
        <v>153</v>
      </c>
      <c r="B155" s="79" t="s">
        <v>577</v>
      </c>
      <c r="C155" s="78" t="s">
        <v>349</v>
      </c>
      <c r="D155" s="78" t="s">
        <v>241</v>
      </c>
      <c r="E155" s="78">
        <v>1</v>
      </c>
      <c r="F155" s="78" t="s">
        <v>519</v>
      </c>
      <c r="G155" s="83">
        <v>1</v>
      </c>
      <c r="H155" s="83">
        <v>1</v>
      </c>
      <c r="I155" s="83">
        <v>1</v>
      </c>
      <c r="J155" s="83">
        <v>1</v>
      </c>
      <c r="K155" s="83">
        <v>1</v>
      </c>
      <c r="L155" s="83">
        <v>1</v>
      </c>
      <c r="M155" s="83">
        <v>1</v>
      </c>
      <c r="N155" s="78">
        <v>1</v>
      </c>
      <c r="O155" s="78" t="s">
        <v>519</v>
      </c>
      <c r="P155" s="78" t="s">
        <v>519</v>
      </c>
      <c r="Q155" s="83">
        <v>1</v>
      </c>
      <c r="R155" s="78" t="s">
        <v>519</v>
      </c>
      <c r="S155" s="83">
        <v>1</v>
      </c>
      <c r="T155" s="83">
        <v>1</v>
      </c>
      <c r="U155" s="83" t="s">
        <v>519</v>
      </c>
      <c r="V155" s="78" t="s">
        <v>519</v>
      </c>
      <c r="W155" s="78" t="s">
        <v>519</v>
      </c>
      <c r="X155" s="83" t="s">
        <v>519</v>
      </c>
      <c r="Y155" s="83">
        <v>1</v>
      </c>
      <c r="Z155" s="83">
        <v>1</v>
      </c>
      <c r="AA155" s="78">
        <v>1</v>
      </c>
      <c r="AB155" s="83">
        <v>1</v>
      </c>
      <c r="AC155" s="78">
        <v>1</v>
      </c>
      <c r="AD155" s="78" t="s">
        <v>519</v>
      </c>
      <c r="AE155" s="83">
        <v>1</v>
      </c>
      <c r="AF155" s="78">
        <v>1</v>
      </c>
      <c r="AG155" s="83" t="s">
        <v>519</v>
      </c>
      <c r="AH155" s="83" t="s">
        <v>519</v>
      </c>
      <c r="AI155" s="78">
        <v>1</v>
      </c>
      <c r="AJ155" s="83" t="s">
        <v>519</v>
      </c>
      <c r="AK155" s="83" t="s">
        <v>519</v>
      </c>
      <c r="AL155" s="78" t="s">
        <v>519</v>
      </c>
      <c r="AM155" s="78">
        <v>1</v>
      </c>
      <c r="AN155" s="78">
        <v>1</v>
      </c>
      <c r="AO155" s="83">
        <v>1</v>
      </c>
      <c r="AP155" s="78">
        <v>1</v>
      </c>
      <c r="AQ155" s="83" t="s">
        <v>519</v>
      </c>
      <c r="AR155" s="83">
        <v>1</v>
      </c>
      <c r="AS155" s="83" t="s">
        <v>519</v>
      </c>
      <c r="AT155" s="78" t="s">
        <v>519</v>
      </c>
    </row>
    <row r="156" spans="1:46" ht="35.1" customHeight="1" x14ac:dyDescent="0.2">
      <c r="A156" s="78">
        <v>154</v>
      </c>
      <c r="B156" s="79" t="s">
        <v>578</v>
      </c>
      <c r="C156" s="78" t="s">
        <v>349</v>
      </c>
      <c r="D156" s="78" t="s">
        <v>243</v>
      </c>
      <c r="E156" s="78">
        <v>1</v>
      </c>
      <c r="F156" s="78" t="s">
        <v>519</v>
      </c>
      <c r="G156" s="83">
        <v>1</v>
      </c>
      <c r="H156" s="83">
        <v>1</v>
      </c>
      <c r="I156" s="83" t="s">
        <v>519</v>
      </c>
      <c r="J156" s="83" t="s">
        <v>519</v>
      </c>
      <c r="K156" s="83">
        <v>1</v>
      </c>
      <c r="L156" s="83">
        <v>1</v>
      </c>
      <c r="M156" s="83">
        <v>1</v>
      </c>
      <c r="N156" s="78">
        <v>1</v>
      </c>
      <c r="O156" s="78">
        <v>1</v>
      </c>
      <c r="P156" s="78" t="s">
        <v>519</v>
      </c>
      <c r="Q156" s="83">
        <v>1</v>
      </c>
      <c r="R156" s="78" t="s">
        <v>519</v>
      </c>
      <c r="S156" s="83">
        <v>1</v>
      </c>
      <c r="T156" s="83">
        <v>1</v>
      </c>
      <c r="U156" s="83">
        <v>4970</v>
      </c>
      <c r="V156" s="83">
        <v>4800</v>
      </c>
      <c r="W156" s="83">
        <v>1</v>
      </c>
      <c r="X156" s="83" t="s">
        <v>519</v>
      </c>
      <c r="Y156" s="83">
        <v>1</v>
      </c>
      <c r="Z156" s="83">
        <v>1</v>
      </c>
      <c r="AA156" s="78">
        <v>1</v>
      </c>
      <c r="AB156" s="83">
        <v>1</v>
      </c>
      <c r="AC156" s="78">
        <v>1</v>
      </c>
      <c r="AD156" s="78" t="s">
        <v>519</v>
      </c>
      <c r="AE156" s="83">
        <v>1</v>
      </c>
      <c r="AF156" s="78">
        <v>1</v>
      </c>
      <c r="AG156" s="78" t="s">
        <v>519</v>
      </c>
      <c r="AH156" s="78" t="s">
        <v>519</v>
      </c>
      <c r="AI156" s="78" t="s">
        <v>519</v>
      </c>
      <c r="AJ156" s="83" t="s">
        <v>519</v>
      </c>
      <c r="AK156" s="83">
        <v>1</v>
      </c>
      <c r="AL156" s="78" t="s">
        <v>519</v>
      </c>
      <c r="AM156" s="78">
        <v>1</v>
      </c>
      <c r="AN156" s="78">
        <v>1</v>
      </c>
      <c r="AO156" s="83">
        <v>1</v>
      </c>
      <c r="AP156" s="78">
        <v>1</v>
      </c>
      <c r="AQ156" s="83" t="s">
        <v>519</v>
      </c>
      <c r="AR156" s="83" t="s">
        <v>519</v>
      </c>
      <c r="AS156" s="83" t="s">
        <v>519</v>
      </c>
      <c r="AT156" s="83">
        <v>1</v>
      </c>
    </row>
    <row r="157" spans="1:46" ht="35.1" customHeight="1" x14ac:dyDescent="0.2">
      <c r="A157" s="78">
        <v>155</v>
      </c>
      <c r="B157" s="82" t="s">
        <v>579</v>
      </c>
      <c r="C157" s="78" t="s">
        <v>349</v>
      </c>
      <c r="D157" s="78" t="s">
        <v>245</v>
      </c>
      <c r="E157" s="78">
        <v>1</v>
      </c>
      <c r="F157" s="78" t="s">
        <v>519</v>
      </c>
      <c r="G157" s="83" t="s">
        <v>519</v>
      </c>
      <c r="H157" s="83">
        <v>1</v>
      </c>
      <c r="I157" s="83" t="s">
        <v>519</v>
      </c>
      <c r="J157" s="83" t="s">
        <v>519</v>
      </c>
      <c r="K157" s="83">
        <v>1</v>
      </c>
      <c r="L157" s="83">
        <v>1</v>
      </c>
      <c r="M157" s="83">
        <v>1</v>
      </c>
      <c r="N157" s="78">
        <v>1</v>
      </c>
      <c r="O157" s="78" t="s">
        <v>519</v>
      </c>
      <c r="P157" s="78" t="s">
        <v>519</v>
      </c>
      <c r="Q157" s="83">
        <v>1</v>
      </c>
      <c r="R157" s="78" t="s">
        <v>519</v>
      </c>
      <c r="S157" s="83">
        <v>1</v>
      </c>
      <c r="T157" s="78" t="s">
        <v>519</v>
      </c>
      <c r="U157" s="83" t="s">
        <v>519</v>
      </c>
      <c r="V157" s="78" t="s">
        <v>519</v>
      </c>
      <c r="W157" s="78" t="s">
        <v>519</v>
      </c>
      <c r="X157" s="83" t="s">
        <v>519</v>
      </c>
      <c r="Y157" s="83">
        <v>1</v>
      </c>
      <c r="Z157" s="83">
        <v>1</v>
      </c>
      <c r="AA157" s="78" t="s">
        <v>519</v>
      </c>
      <c r="AB157" s="83" t="s">
        <v>519</v>
      </c>
      <c r="AC157" s="78" t="s">
        <v>519</v>
      </c>
      <c r="AD157" s="78" t="s">
        <v>519</v>
      </c>
      <c r="AE157" s="83">
        <v>1</v>
      </c>
      <c r="AF157" s="78">
        <v>1</v>
      </c>
      <c r="AG157" s="78" t="s">
        <v>519</v>
      </c>
      <c r="AH157" s="78" t="s">
        <v>519</v>
      </c>
      <c r="AI157" s="78" t="s">
        <v>519</v>
      </c>
      <c r="AJ157" s="83">
        <v>1</v>
      </c>
      <c r="AK157" s="83" t="s">
        <v>519</v>
      </c>
      <c r="AL157" s="78" t="s">
        <v>519</v>
      </c>
      <c r="AM157" s="78">
        <v>1</v>
      </c>
      <c r="AN157" s="78">
        <v>1</v>
      </c>
      <c r="AO157" s="83">
        <v>1</v>
      </c>
      <c r="AP157" s="78">
        <v>1</v>
      </c>
      <c r="AQ157" s="83" t="s">
        <v>519</v>
      </c>
      <c r="AR157" s="83" t="s">
        <v>519</v>
      </c>
      <c r="AS157" s="83" t="s">
        <v>519</v>
      </c>
      <c r="AT157" s="78" t="s">
        <v>519</v>
      </c>
    </row>
    <row r="158" spans="1:46" ht="35.1" customHeight="1" x14ac:dyDescent="0.2">
      <c r="A158" s="78">
        <v>156</v>
      </c>
      <c r="B158" s="79" t="s">
        <v>580</v>
      </c>
      <c r="C158" s="78" t="s">
        <v>349</v>
      </c>
      <c r="D158" s="78" t="s">
        <v>247</v>
      </c>
      <c r="E158" s="78">
        <v>1</v>
      </c>
      <c r="F158" s="78">
        <v>1</v>
      </c>
      <c r="G158" s="83" t="s">
        <v>519</v>
      </c>
      <c r="H158" s="83">
        <v>1</v>
      </c>
      <c r="I158" s="83" t="s">
        <v>519</v>
      </c>
      <c r="J158" s="83" t="s">
        <v>519</v>
      </c>
      <c r="K158" s="83">
        <v>1</v>
      </c>
      <c r="L158" s="83" t="s">
        <v>519</v>
      </c>
      <c r="M158" s="83">
        <v>1</v>
      </c>
      <c r="N158" s="78" t="s">
        <v>519</v>
      </c>
      <c r="O158" s="78" t="s">
        <v>519</v>
      </c>
      <c r="P158" s="78" t="s">
        <v>519</v>
      </c>
      <c r="Q158" s="83">
        <v>1</v>
      </c>
      <c r="R158" s="78" t="s">
        <v>519</v>
      </c>
      <c r="S158" s="83">
        <v>1</v>
      </c>
      <c r="T158" s="78" t="s">
        <v>519</v>
      </c>
      <c r="U158" s="83" t="s">
        <v>519</v>
      </c>
      <c r="V158" s="78" t="s">
        <v>519</v>
      </c>
      <c r="W158" s="78" t="s">
        <v>519</v>
      </c>
      <c r="X158" s="83">
        <v>1</v>
      </c>
      <c r="Y158" s="83">
        <v>1</v>
      </c>
      <c r="Z158" s="83">
        <v>1</v>
      </c>
      <c r="AA158" s="78">
        <v>1</v>
      </c>
      <c r="AB158" s="83">
        <v>1</v>
      </c>
      <c r="AC158" s="78" t="s">
        <v>519</v>
      </c>
      <c r="AD158" s="78" t="s">
        <v>519</v>
      </c>
      <c r="AE158" s="83">
        <v>1</v>
      </c>
      <c r="AF158" s="78">
        <v>1</v>
      </c>
      <c r="AG158" s="78" t="s">
        <v>519</v>
      </c>
      <c r="AH158" s="78" t="s">
        <v>519</v>
      </c>
      <c r="AI158" s="78">
        <v>1</v>
      </c>
      <c r="AJ158" s="83">
        <v>1</v>
      </c>
      <c r="AK158" s="83">
        <v>1</v>
      </c>
      <c r="AL158" s="78" t="s">
        <v>519</v>
      </c>
      <c r="AM158" s="78">
        <v>1</v>
      </c>
      <c r="AN158" s="78">
        <v>1</v>
      </c>
      <c r="AO158" s="83">
        <v>1</v>
      </c>
      <c r="AP158" s="78">
        <v>1</v>
      </c>
      <c r="AQ158" s="83" t="s">
        <v>519</v>
      </c>
      <c r="AR158" s="83">
        <v>1</v>
      </c>
      <c r="AS158" s="83">
        <v>1</v>
      </c>
      <c r="AT158" s="78" t="s">
        <v>519</v>
      </c>
    </row>
    <row r="159" spans="1:46" ht="35.1" customHeight="1" x14ac:dyDescent="0.2">
      <c r="A159" s="78">
        <v>157</v>
      </c>
      <c r="B159" s="79" t="s">
        <v>581</v>
      </c>
      <c r="C159" s="78" t="s">
        <v>349</v>
      </c>
      <c r="D159" s="78" t="s">
        <v>249</v>
      </c>
      <c r="E159" s="78">
        <v>1</v>
      </c>
      <c r="F159" s="78" t="s">
        <v>519</v>
      </c>
      <c r="G159" s="83">
        <v>1</v>
      </c>
      <c r="H159" s="83" t="s">
        <v>519</v>
      </c>
      <c r="I159" s="83" t="s">
        <v>519</v>
      </c>
      <c r="J159" s="83" t="s">
        <v>519</v>
      </c>
      <c r="K159" s="83">
        <v>1</v>
      </c>
      <c r="L159" s="83">
        <v>1</v>
      </c>
      <c r="M159" s="83">
        <v>1</v>
      </c>
      <c r="N159" s="78">
        <v>1</v>
      </c>
      <c r="O159" s="78" t="s">
        <v>519</v>
      </c>
      <c r="P159" s="78" t="s">
        <v>519</v>
      </c>
      <c r="Q159" s="83">
        <v>1</v>
      </c>
      <c r="R159" s="78" t="s">
        <v>519</v>
      </c>
      <c r="S159" s="83" t="s">
        <v>519</v>
      </c>
      <c r="T159" s="83">
        <v>1</v>
      </c>
      <c r="U159" s="78" t="s">
        <v>519</v>
      </c>
      <c r="V159" s="78" t="s">
        <v>519</v>
      </c>
      <c r="W159" s="78" t="s">
        <v>519</v>
      </c>
      <c r="X159" s="83" t="s">
        <v>519</v>
      </c>
      <c r="Y159" s="83">
        <v>1</v>
      </c>
      <c r="Z159" s="83">
        <v>1</v>
      </c>
      <c r="AA159" s="78">
        <v>1</v>
      </c>
      <c r="AB159" s="83">
        <v>1</v>
      </c>
      <c r="AC159" s="78">
        <v>1</v>
      </c>
      <c r="AD159" s="78" t="s">
        <v>519</v>
      </c>
      <c r="AE159" s="83">
        <v>1</v>
      </c>
      <c r="AF159" s="78">
        <v>1</v>
      </c>
      <c r="AG159" s="83">
        <v>1</v>
      </c>
      <c r="AH159" s="83">
        <v>1</v>
      </c>
      <c r="AI159" s="78" t="s">
        <v>519</v>
      </c>
      <c r="AJ159" s="83" t="s">
        <v>519</v>
      </c>
      <c r="AK159" s="83">
        <v>1</v>
      </c>
      <c r="AL159" s="78" t="s">
        <v>519</v>
      </c>
      <c r="AM159" s="78">
        <v>1</v>
      </c>
      <c r="AN159" s="78">
        <v>1</v>
      </c>
      <c r="AO159" s="83">
        <v>1</v>
      </c>
      <c r="AP159" s="78">
        <v>1</v>
      </c>
      <c r="AQ159" s="83" t="s">
        <v>519</v>
      </c>
      <c r="AR159" s="83" t="s">
        <v>519</v>
      </c>
      <c r="AS159" s="83" t="s">
        <v>519</v>
      </c>
      <c r="AT159" s="83">
        <v>1</v>
      </c>
    </row>
    <row r="160" spans="1:46" ht="35.1" customHeight="1" x14ac:dyDescent="0.2">
      <c r="A160" s="78">
        <v>158</v>
      </c>
      <c r="B160" s="79" t="s">
        <v>380</v>
      </c>
      <c r="C160" s="78" t="s">
        <v>349</v>
      </c>
      <c r="D160" s="78" t="s">
        <v>251</v>
      </c>
      <c r="E160" s="78">
        <v>1</v>
      </c>
      <c r="F160" s="78" t="s">
        <v>519</v>
      </c>
      <c r="G160" s="83" t="s">
        <v>519</v>
      </c>
      <c r="H160" s="83">
        <v>1</v>
      </c>
      <c r="I160" s="83" t="s">
        <v>519</v>
      </c>
      <c r="J160" s="83" t="s">
        <v>519</v>
      </c>
      <c r="K160" s="83">
        <v>1</v>
      </c>
      <c r="L160" s="83">
        <v>1</v>
      </c>
      <c r="M160" s="83">
        <v>1</v>
      </c>
      <c r="N160" s="78" t="s">
        <v>519</v>
      </c>
      <c r="O160" s="78" t="s">
        <v>519</v>
      </c>
      <c r="P160" s="78" t="s">
        <v>519</v>
      </c>
      <c r="Q160" s="83">
        <v>1</v>
      </c>
      <c r="R160" s="78" t="s">
        <v>519</v>
      </c>
      <c r="S160" s="83">
        <v>1</v>
      </c>
      <c r="T160" s="83">
        <v>1</v>
      </c>
      <c r="U160" s="78" t="s">
        <v>519</v>
      </c>
      <c r="V160" s="78" t="s">
        <v>519</v>
      </c>
      <c r="W160" s="78" t="s">
        <v>519</v>
      </c>
      <c r="X160" s="83">
        <v>1</v>
      </c>
      <c r="Y160" s="83">
        <v>1</v>
      </c>
      <c r="Z160" s="83">
        <v>1</v>
      </c>
      <c r="AA160" s="78">
        <v>1</v>
      </c>
      <c r="AB160" s="83" t="s">
        <v>519</v>
      </c>
      <c r="AC160" s="78" t="s">
        <v>519</v>
      </c>
      <c r="AD160" s="78" t="s">
        <v>519</v>
      </c>
      <c r="AE160" s="83">
        <v>1</v>
      </c>
      <c r="AF160" s="78">
        <v>1</v>
      </c>
      <c r="AG160" s="78" t="s">
        <v>519</v>
      </c>
      <c r="AH160" s="78" t="s">
        <v>519</v>
      </c>
      <c r="AI160" s="78">
        <v>1</v>
      </c>
      <c r="AJ160" s="83" t="s">
        <v>519</v>
      </c>
      <c r="AK160" s="78" t="s">
        <v>519</v>
      </c>
      <c r="AL160" s="78" t="s">
        <v>519</v>
      </c>
      <c r="AM160" s="78">
        <v>1</v>
      </c>
      <c r="AN160" s="78">
        <v>1</v>
      </c>
      <c r="AO160" s="83">
        <v>1</v>
      </c>
      <c r="AP160" s="78">
        <v>1</v>
      </c>
      <c r="AQ160" s="83" t="s">
        <v>519</v>
      </c>
      <c r="AR160" s="83" t="s">
        <v>519</v>
      </c>
      <c r="AS160" s="83" t="s">
        <v>519</v>
      </c>
      <c r="AT160" s="78" t="s">
        <v>519</v>
      </c>
    </row>
    <row r="161" spans="1:46" ht="35.1" customHeight="1" x14ac:dyDescent="0.2">
      <c r="A161" s="78">
        <v>159</v>
      </c>
      <c r="B161" s="79" t="s">
        <v>582</v>
      </c>
      <c r="C161" s="78" t="s">
        <v>382</v>
      </c>
      <c r="D161" s="78" t="s">
        <v>195</v>
      </c>
      <c r="E161" s="78">
        <v>1</v>
      </c>
      <c r="F161" s="78" t="s">
        <v>519</v>
      </c>
      <c r="G161" s="83">
        <v>1</v>
      </c>
      <c r="H161" s="83">
        <v>1</v>
      </c>
      <c r="I161" s="83" t="s">
        <v>519</v>
      </c>
      <c r="J161" s="83" t="s">
        <v>519</v>
      </c>
      <c r="K161" s="83" t="s">
        <v>519</v>
      </c>
      <c r="L161" s="83" t="s">
        <v>519</v>
      </c>
      <c r="M161" s="78">
        <v>1</v>
      </c>
      <c r="N161" s="78">
        <v>1</v>
      </c>
      <c r="O161" s="78">
        <v>1</v>
      </c>
      <c r="P161" s="78" t="s">
        <v>519</v>
      </c>
      <c r="Q161" s="83" t="s">
        <v>519</v>
      </c>
      <c r="R161" s="78" t="s">
        <v>519</v>
      </c>
      <c r="S161" s="83" t="s">
        <v>519</v>
      </c>
      <c r="T161" s="78" t="s">
        <v>519</v>
      </c>
      <c r="U161" s="78" t="s">
        <v>519</v>
      </c>
      <c r="V161" s="78" t="s">
        <v>519</v>
      </c>
      <c r="W161" s="78" t="s">
        <v>519</v>
      </c>
      <c r="X161" s="83">
        <v>1</v>
      </c>
      <c r="Y161" s="83">
        <v>1</v>
      </c>
      <c r="Z161" s="83">
        <v>1</v>
      </c>
      <c r="AA161" s="78">
        <v>1</v>
      </c>
      <c r="AB161" s="83" t="s">
        <v>519</v>
      </c>
      <c r="AC161" s="78">
        <v>1</v>
      </c>
      <c r="AD161" s="78" t="s">
        <v>519</v>
      </c>
      <c r="AE161" s="83">
        <v>1</v>
      </c>
      <c r="AF161" s="78">
        <v>1</v>
      </c>
      <c r="AG161" s="78" t="s">
        <v>519</v>
      </c>
      <c r="AH161" s="78" t="s">
        <v>519</v>
      </c>
      <c r="AI161" s="78">
        <v>1</v>
      </c>
      <c r="AJ161" s="83" t="s">
        <v>519</v>
      </c>
      <c r="AK161" s="78" t="s">
        <v>519</v>
      </c>
      <c r="AL161" s="78" t="s">
        <v>519</v>
      </c>
      <c r="AM161" s="78">
        <v>1</v>
      </c>
      <c r="AN161" s="78">
        <v>1</v>
      </c>
      <c r="AO161" s="83">
        <v>1</v>
      </c>
      <c r="AP161" s="78">
        <v>1</v>
      </c>
      <c r="AQ161" s="83" t="s">
        <v>519</v>
      </c>
      <c r="AR161" s="83" t="s">
        <v>519</v>
      </c>
      <c r="AS161" s="83" t="s">
        <v>519</v>
      </c>
      <c r="AT161" s="78" t="s">
        <v>519</v>
      </c>
    </row>
    <row r="162" spans="1:46" ht="35.1" customHeight="1" x14ac:dyDescent="0.2">
      <c r="A162" s="78">
        <v>160</v>
      </c>
      <c r="B162" s="79" t="s">
        <v>583</v>
      </c>
      <c r="C162" s="78" t="s">
        <v>382</v>
      </c>
      <c r="D162" s="78" t="s">
        <v>207</v>
      </c>
      <c r="E162" s="78">
        <v>1</v>
      </c>
      <c r="F162" s="78" t="s">
        <v>519</v>
      </c>
      <c r="G162" s="78" t="s">
        <v>519</v>
      </c>
      <c r="H162" s="78">
        <v>1</v>
      </c>
      <c r="I162" s="83" t="s">
        <v>519</v>
      </c>
      <c r="J162" s="83" t="s">
        <v>519</v>
      </c>
      <c r="K162" s="78">
        <v>1</v>
      </c>
      <c r="L162" s="83">
        <v>1</v>
      </c>
      <c r="M162" s="83">
        <v>1</v>
      </c>
      <c r="N162" s="78">
        <v>1</v>
      </c>
      <c r="O162" s="78">
        <v>1</v>
      </c>
      <c r="P162" s="78">
        <v>1</v>
      </c>
      <c r="Q162" s="78" t="s">
        <v>519</v>
      </c>
      <c r="R162" s="78" t="s">
        <v>519</v>
      </c>
      <c r="S162" s="78" t="s">
        <v>519</v>
      </c>
      <c r="T162" s="78">
        <v>1</v>
      </c>
      <c r="U162" s="78" t="s">
        <v>519</v>
      </c>
      <c r="V162" s="78" t="s">
        <v>519</v>
      </c>
      <c r="W162" s="78" t="s">
        <v>519</v>
      </c>
      <c r="X162" s="78">
        <v>1</v>
      </c>
      <c r="Y162" s="78">
        <v>1</v>
      </c>
      <c r="Z162" s="83">
        <v>1</v>
      </c>
      <c r="AA162" s="78">
        <v>1</v>
      </c>
      <c r="AB162" s="78">
        <v>1</v>
      </c>
      <c r="AC162" s="78">
        <v>1</v>
      </c>
      <c r="AD162" s="78" t="s">
        <v>519</v>
      </c>
      <c r="AE162" s="78" t="s">
        <v>519</v>
      </c>
      <c r="AF162" s="78">
        <v>1</v>
      </c>
      <c r="AG162" s="78" t="s">
        <v>519</v>
      </c>
      <c r="AH162" s="78" t="s">
        <v>519</v>
      </c>
      <c r="AI162" s="78">
        <v>1</v>
      </c>
      <c r="AJ162" s="78" t="s">
        <v>519</v>
      </c>
      <c r="AK162" s="78">
        <v>1</v>
      </c>
      <c r="AL162" s="78" t="s">
        <v>519</v>
      </c>
      <c r="AM162" s="78">
        <v>1</v>
      </c>
      <c r="AN162" s="78">
        <v>1</v>
      </c>
      <c r="AO162" s="78" t="s">
        <v>519</v>
      </c>
      <c r="AP162" s="78" t="s">
        <v>519</v>
      </c>
      <c r="AQ162" s="78" t="s">
        <v>519</v>
      </c>
      <c r="AR162" s="78">
        <v>1</v>
      </c>
      <c r="AS162" s="78" t="s">
        <v>519</v>
      </c>
      <c r="AT162" s="78">
        <v>1</v>
      </c>
    </row>
    <row r="163" spans="1:46" ht="35.1" customHeight="1" x14ac:dyDescent="0.2">
      <c r="A163" s="78">
        <v>161</v>
      </c>
      <c r="B163" s="79" t="s">
        <v>584</v>
      </c>
      <c r="C163" s="78" t="s">
        <v>382</v>
      </c>
      <c r="D163" s="78" t="s">
        <v>236</v>
      </c>
      <c r="E163" s="78">
        <v>1</v>
      </c>
      <c r="F163" s="78" t="s">
        <v>519</v>
      </c>
      <c r="G163" s="78" t="s">
        <v>519</v>
      </c>
      <c r="H163" s="78" t="s">
        <v>519</v>
      </c>
      <c r="I163" s="78">
        <v>1</v>
      </c>
      <c r="J163" s="78">
        <v>1</v>
      </c>
      <c r="K163" s="78">
        <v>1</v>
      </c>
      <c r="L163" s="78" t="s">
        <v>519</v>
      </c>
      <c r="M163" s="78">
        <v>1</v>
      </c>
      <c r="N163" s="78" t="s">
        <v>519</v>
      </c>
      <c r="O163" s="78">
        <v>0.5</v>
      </c>
      <c r="P163" s="78" t="s">
        <v>519</v>
      </c>
      <c r="Q163" s="78" t="s">
        <v>519</v>
      </c>
      <c r="R163" s="78" t="s">
        <v>519</v>
      </c>
      <c r="S163" s="78" t="s">
        <v>519</v>
      </c>
      <c r="T163" s="78">
        <v>1</v>
      </c>
      <c r="U163" s="78" t="s">
        <v>519</v>
      </c>
      <c r="V163" s="78" t="s">
        <v>519</v>
      </c>
      <c r="W163" s="78" t="s">
        <v>519</v>
      </c>
      <c r="X163" s="78">
        <v>1</v>
      </c>
      <c r="Y163" s="78" t="s">
        <v>519</v>
      </c>
      <c r="Z163" s="78">
        <v>1</v>
      </c>
      <c r="AA163" s="78">
        <v>1</v>
      </c>
      <c r="AB163" s="78">
        <v>1</v>
      </c>
      <c r="AC163" s="78">
        <v>1</v>
      </c>
      <c r="AD163" s="78">
        <v>1</v>
      </c>
      <c r="AE163" s="78" t="s">
        <v>519</v>
      </c>
      <c r="AF163" s="78">
        <v>1</v>
      </c>
      <c r="AG163" s="78">
        <v>1</v>
      </c>
      <c r="AH163" s="78">
        <v>1</v>
      </c>
      <c r="AI163" s="78">
        <v>1</v>
      </c>
      <c r="AJ163" s="78" t="s">
        <v>519</v>
      </c>
      <c r="AK163" s="78" t="s">
        <v>519</v>
      </c>
      <c r="AL163" s="78">
        <v>1</v>
      </c>
      <c r="AM163" s="78">
        <v>1</v>
      </c>
      <c r="AN163" s="78">
        <v>1</v>
      </c>
      <c r="AO163" s="78" t="s">
        <v>519</v>
      </c>
      <c r="AP163" s="78">
        <v>1</v>
      </c>
      <c r="AQ163" s="78" t="s">
        <v>519</v>
      </c>
      <c r="AR163" s="78" t="s">
        <v>519</v>
      </c>
      <c r="AS163" s="78">
        <v>1</v>
      </c>
      <c r="AT163" s="78">
        <v>1</v>
      </c>
    </row>
    <row r="164" spans="1:46" ht="35.1" customHeight="1" x14ac:dyDescent="0.2">
      <c r="A164" s="78">
        <v>162</v>
      </c>
      <c r="B164" s="79" t="s">
        <v>585</v>
      </c>
      <c r="C164" s="78" t="s">
        <v>382</v>
      </c>
      <c r="D164" s="78" t="s">
        <v>247</v>
      </c>
      <c r="E164" s="78">
        <v>1</v>
      </c>
      <c r="F164" s="78">
        <v>1</v>
      </c>
      <c r="G164" s="78">
        <v>1</v>
      </c>
      <c r="H164" s="78">
        <v>1</v>
      </c>
      <c r="I164" s="78">
        <v>1</v>
      </c>
      <c r="J164" s="78">
        <v>1</v>
      </c>
      <c r="K164" s="78">
        <v>1</v>
      </c>
      <c r="L164" s="78" t="s">
        <v>519</v>
      </c>
      <c r="M164" s="78">
        <v>1</v>
      </c>
      <c r="N164" s="78">
        <v>1</v>
      </c>
      <c r="O164" s="78">
        <v>0.5</v>
      </c>
      <c r="P164" s="78">
        <v>1</v>
      </c>
      <c r="Q164" s="78">
        <v>1</v>
      </c>
      <c r="R164" s="78" t="s">
        <v>519</v>
      </c>
      <c r="S164" s="78">
        <v>1</v>
      </c>
      <c r="T164" s="78" t="s">
        <v>519</v>
      </c>
      <c r="U164" s="78" t="s">
        <v>519</v>
      </c>
      <c r="V164" s="78" t="s">
        <v>519</v>
      </c>
      <c r="W164" s="78" t="s">
        <v>519</v>
      </c>
      <c r="X164" s="78" t="s">
        <v>519</v>
      </c>
      <c r="Y164" s="78">
        <v>1</v>
      </c>
      <c r="Z164" s="78">
        <v>1</v>
      </c>
      <c r="AA164" s="78" t="s">
        <v>519</v>
      </c>
      <c r="AB164" s="78">
        <v>1</v>
      </c>
      <c r="AC164" s="78">
        <v>1</v>
      </c>
      <c r="AD164" s="78" t="s">
        <v>519</v>
      </c>
      <c r="AE164" s="78" t="s">
        <v>519</v>
      </c>
      <c r="AF164" s="78">
        <v>1</v>
      </c>
      <c r="AG164" s="78">
        <v>1</v>
      </c>
      <c r="AH164" s="78" t="s">
        <v>519</v>
      </c>
      <c r="AI164" s="78">
        <v>1</v>
      </c>
      <c r="AJ164" s="78" t="s">
        <v>519</v>
      </c>
      <c r="AK164" s="78" t="s">
        <v>519</v>
      </c>
      <c r="AL164" s="78">
        <v>1</v>
      </c>
      <c r="AM164" s="78">
        <v>1</v>
      </c>
      <c r="AN164" s="78">
        <v>1</v>
      </c>
      <c r="AO164" s="78" t="s">
        <v>519</v>
      </c>
      <c r="AP164" s="78" t="s">
        <v>519</v>
      </c>
      <c r="AQ164" s="78" t="s">
        <v>519</v>
      </c>
      <c r="AR164" s="78">
        <v>1</v>
      </c>
      <c r="AS164" s="78">
        <v>1</v>
      </c>
      <c r="AT164" s="78" t="s">
        <v>519</v>
      </c>
    </row>
    <row r="165" spans="1:46" ht="35.1" customHeight="1" x14ac:dyDescent="0.2">
      <c r="A165" s="78">
        <v>163</v>
      </c>
      <c r="B165" s="79" t="s">
        <v>586</v>
      </c>
      <c r="C165" s="78" t="s">
        <v>387</v>
      </c>
      <c r="D165" s="78" t="s">
        <v>189</v>
      </c>
      <c r="E165" s="78">
        <v>1</v>
      </c>
      <c r="F165" s="78" t="s">
        <v>519</v>
      </c>
      <c r="G165" s="78">
        <v>1</v>
      </c>
      <c r="H165" s="78" t="s">
        <v>519</v>
      </c>
      <c r="I165" s="78">
        <v>1</v>
      </c>
      <c r="J165" s="78">
        <v>1</v>
      </c>
      <c r="K165" s="78">
        <v>1</v>
      </c>
      <c r="L165" s="78" t="s">
        <v>519</v>
      </c>
      <c r="M165" s="78">
        <v>1</v>
      </c>
      <c r="N165" s="78">
        <v>1</v>
      </c>
      <c r="O165" s="78" t="s">
        <v>519</v>
      </c>
      <c r="P165" s="78" t="s">
        <v>519</v>
      </c>
      <c r="Q165" s="78" t="s">
        <v>519</v>
      </c>
      <c r="R165" s="78" t="s">
        <v>519</v>
      </c>
      <c r="S165" s="78">
        <v>1</v>
      </c>
      <c r="T165" s="78" t="s">
        <v>519</v>
      </c>
      <c r="U165" s="78" t="s">
        <v>519</v>
      </c>
      <c r="V165" s="78" t="s">
        <v>519</v>
      </c>
      <c r="W165" s="78" t="s">
        <v>519</v>
      </c>
      <c r="X165" s="78">
        <v>1</v>
      </c>
      <c r="Y165" s="78" t="s">
        <v>519</v>
      </c>
      <c r="Z165" s="78">
        <v>1</v>
      </c>
      <c r="AA165" s="78">
        <v>1</v>
      </c>
      <c r="AB165" s="78">
        <v>1</v>
      </c>
      <c r="AC165" s="78">
        <v>1</v>
      </c>
      <c r="AD165" s="78">
        <v>1</v>
      </c>
      <c r="AE165" s="78" t="s">
        <v>519</v>
      </c>
      <c r="AF165" s="78">
        <v>1</v>
      </c>
      <c r="AG165" s="78">
        <v>1</v>
      </c>
      <c r="AH165" s="78" t="s">
        <v>519</v>
      </c>
      <c r="AI165" s="78" t="s">
        <v>519</v>
      </c>
      <c r="AJ165" s="78" t="s">
        <v>519</v>
      </c>
      <c r="AK165" s="78" t="s">
        <v>519</v>
      </c>
      <c r="AL165" s="78">
        <v>1</v>
      </c>
      <c r="AM165" s="78">
        <v>1</v>
      </c>
      <c r="AN165" s="78">
        <v>1</v>
      </c>
      <c r="AO165" s="78" t="s">
        <v>519</v>
      </c>
      <c r="AP165" s="78" t="s">
        <v>519</v>
      </c>
      <c r="AQ165" s="78" t="s">
        <v>519</v>
      </c>
      <c r="AR165" s="78" t="s">
        <v>519</v>
      </c>
      <c r="AS165" s="78">
        <v>1</v>
      </c>
      <c r="AT165" s="78">
        <v>1</v>
      </c>
    </row>
    <row r="166" spans="1:46" ht="35.1" customHeight="1" x14ac:dyDescent="0.2">
      <c r="A166" s="78">
        <v>164</v>
      </c>
      <c r="B166" s="82" t="s">
        <v>587</v>
      </c>
      <c r="C166" s="78" t="s">
        <v>387</v>
      </c>
      <c r="D166" s="78" t="s">
        <v>201</v>
      </c>
      <c r="E166" s="78">
        <v>1</v>
      </c>
      <c r="F166" s="78" t="s">
        <v>519</v>
      </c>
      <c r="G166" s="78">
        <v>1</v>
      </c>
      <c r="H166" s="78" t="s">
        <v>519</v>
      </c>
      <c r="I166" s="78" t="s">
        <v>519</v>
      </c>
      <c r="J166" s="78" t="s">
        <v>519</v>
      </c>
      <c r="K166" s="78">
        <v>1</v>
      </c>
      <c r="L166" s="78">
        <v>1</v>
      </c>
      <c r="M166" s="78">
        <v>1</v>
      </c>
      <c r="N166" s="78">
        <v>1</v>
      </c>
      <c r="O166" s="78" t="s">
        <v>519</v>
      </c>
      <c r="P166" s="78">
        <v>1</v>
      </c>
      <c r="Q166" s="78" t="s">
        <v>519</v>
      </c>
      <c r="R166" s="78" t="s">
        <v>519</v>
      </c>
      <c r="S166" s="78" t="s">
        <v>519</v>
      </c>
      <c r="T166" s="78" t="s">
        <v>519</v>
      </c>
      <c r="U166" s="78" t="s">
        <v>519</v>
      </c>
      <c r="V166" s="78" t="s">
        <v>519</v>
      </c>
      <c r="W166" s="78" t="s">
        <v>519</v>
      </c>
      <c r="X166" s="78" t="s">
        <v>519</v>
      </c>
      <c r="Y166" s="78" t="s">
        <v>519</v>
      </c>
      <c r="Z166" s="78" t="s">
        <v>519</v>
      </c>
      <c r="AA166" s="78">
        <v>1</v>
      </c>
      <c r="AB166" s="78">
        <v>1</v>
      </c>
      <c r="AC166" s="78" t="s">
        <v>519</v>
      </c>
      <c r="AD166" s="78" t="s">
        <v>519</v>
      </c>
      <c r="AE166" s="78" t="s">
        <v>519</v>
      </c>
      <c r="AF166" s="78">
        <v>1</v>
      </c>
      <c r="AG166" s="78" t="s">
        <v>519</v>
      </c>
      <c r="AH166" s="78" t="s">
        <v>519</v>
      </c>
      <c r="AI166" s="78" t="s">
        <v>519</v>
      </c>
      <c r="AJ166" s="78" t="s">
        <v>519</v>
      </c>
      <c r="AK166" s="78" t="s">
        <v>519</v>
      </c>
      <c r="AL166" s="78">
        <v>1</v>
      </c>
      <c r="AM166" s="78">
        <v>1</v>
      </c>
      <c r="AN166" s="78">
        <v>1</v>
      </c>
      <c r="AO166" s="78" t="s">
        <v>519</v>
      </c>
      <c r="AP166" s="78" t="s">
        <v>519</v>
      </c>
      <c r="AQ166" s="78">
        <v>1</v>
      </c>
      <c r="AR166" s="78" t="s">
        <v>519</v>
      </c>
      <c r="AS166" s="78" t="s">
        <v>519</v>
      </c>
      <c r="AT166" s="78">
        <v>1</v>
      </c>
    </row>
    <row r="167" spans="1:46" ht="35.1" customHeight="1" x14ac:dyDescent="0.2">
      <c r="A167" s="78">
        <v>165</v>
      </c>
      <c r="B167" s="79" t="s">
        <v>389</v>
      </c>
      <c r="C167" s="78" t="s">
        <v>387</v>
      </c>
      <c r="D167" s="78" t="s">
        <v>205</v>
      </c>
      <c r="E167" s="78">
        <v>1</v>
      </c>
      <c r="F167" s="78">
        <v>1</v>
      </c>
      <c r="G167" s="78">
        <v>1</v>
      </c>
      <c r="H167" s="78" t="s">
        <v>519</v>
      </c>
      <c r="I167" s="78">
        <v>1</v>
      </c>
      <c r="J167" s="78">
        <v>1</v>
      </c>
      <c r="K167" s="78">
        <v>1</v>
      </c>
      <c r="L167" s="78">
        <v>1</v>
      </c>
      <c r="M167" s="78">
        <v>1</v>
      </c>
      <c r="N167" s="78">
        <v>1</v>
      </c>
      <c r="O167" s="78" t="s">
        <v>519</v>
      </c>
      <c r="P167" s="78">
        <v>1</v>
      </c>
      <c r="Q167" s="78" t="s">
        <v>519</v>
      </c>
      <c r="R167" s="78">
        <v>1</v>
      </c>
      <c r="S167" s="78" t="s">
        <v>519</v>
      </c>
      <c r="T167" s="78" t="s">
        <v>519</v>
      </c>
      <c r="U167" s="78" t="s">
        <v>519</v>
      </c>
      <c r="V167" s="78" t="s">
        <v>519</v>
      </c>
      <c r="W167" s="78" t="s">
        <v>519</v>
      </c>
      <c r="X167" s="78">
        <v>1</v>
      </c>
      <c r="Y167" s="78" t="s">
        <v>519</v>
      </c>
      <c r="Z167" s="78">
        <v>1</v>
      </c>
      <c r="AA167" s="78">
        <v>1</v>
      </c>
      <c r="AB167" s="78">
        <v>1</v>
      </c>
      <c r="AC167" s="78">
        <v>1</v>
      </c>
      <c r="AD167" s="78" t="s">
        <v>519</v>
      </c>
      <c r="AE167" s="78" t="s">
        <v>519</v>
      </c>
      <c r="AF167" s="78">
        <v>1</v>
      </c>
      <c r="AG167" s="78">
        <v>1</v>
      </c>
      <c r="AH167" s="78" t="s">
        <v>519</v>
      </c>
      <c r="AI167" s="78">
        <v>1</v>
      </c>
      <c r="AJ167" s="78" t="s">
        <v>519</v>
      </c>
      <c r="AK167" s="78" t="s">
        <v>519</v>
      </c>
      <c r="AL167" s="78">
        <v>1</v>
      </c>
      <c r="AM167" s="78">
        <v>1</v>
      </c>
      <c r="AN167" s="78">
        <v>1</v>
      </c>
      <c r="AO167" s="78">
        <v>1</v>
      </c>
      <c r="AP167" s="78">
        <v>1</v>
      </c>
      <c r="AQ167" s="78">
        <v>1</v>
      </c>
      <c r="AR167" s="78" t="s">
        <v>519</v>
      </c>
      <c r="AS167" s="78" t="s">
        <v>519</v>
      </c>
      <c r="AT167" s="78" t="s">
        <v>519</v>
      </c>
    </row>
    <row r="168" spans="1:46" ht="35.1" customHeight="1" x14ac:dyDescent="0.2">
      <c r="A168" s="78">
        <v>166</v>
      </c>
      <c r="B168" s="79" t="s">
        <v>588</v>
      </c>
      <c r="C168" s="78" t="s">
        <v>387</v>
      </c>
      <c r="D168" s="78" t="s">
        <v>207</v>
      </c>
      <c r="E168" s="78">
        <v>1</v>
      </c>
      <c r="F168" s="78" t="s">
        <v>519</v>
      </c>
      <c r="G168" s="78" t="s">
        <v>519</v>
      </c>
      <c r="H168" s="78" t="s">
        <v>519</v>
      </c>
      <c r="I168" s="78" t="s">
        <v>519</v>
      </c>
      <c r="J168" s="78" t="s">
        <v>519</v>
      </c>
      <c r="K168" s="78">
        <v>1</v>
      </c>
      <c r="L168" s="78" t="s">
        <v>519</v>
      </c>
      <c r="M168" s="78">
        <v>1</v>
      </c>
      <c r="N168" s="78">
        <v>1</v>
      </c>
      <c r="O168" s="78">
        <v>1</v>
      </c>
      <c r="P168" s="78" t="s">
        <v>519</v>
      </c>
      <c r="Q168" s="78" t="s">
        <v>519</v>
      </c>
      <c r="R168" s="78" t="s">
        <v>519</v>
      </c>
      <c r="S168" s="78">
        <v>1</v>
      </c>
      <c r="T168" s="78" t="s">
        <v>519</v>
      </c>
      <c r="U168" s="78" t="s">
        <v>519</v>
      </c>
      <c r="V168" s="78" t="s">
        <v>519</v>
      </c>
      <c r="W168" s="78" t="s">
        <v>519</v>
      </c>
      <c r="X168" s="78">
        <v>1</v>
      </c>
      <c r="Y168" s="78" t="s">
        <v>519</v>
      </c>
      <c r="Z168" s="78">
        <v>1</v>
      </c>
      <c r="AA168" s="78">
        <v>1</v>
      </c>
      <c r="AB168" s="78">
        <v>1</v>
      </c>
      <c r="AC168" s="78">
        <v>1</v>
      </c>
      <c r="AD168" s="78" t="s">
        <v>519</v>
      </c>
      <c r="AE168" s="78" t="s">
        <v>519</v>
      </c>
      <c r="AF168" s="78" t="s">
        <v>519</v>
      </c>
      <c r="AG168" s="78">
        <v>1</v>
      </c>
      <c r="AH168" s="78" t="s">
        <v>519</v>
      </c>
      <c r="AI168" s="78">
        <v>1</v>
      </c>
      <c r="AJ168" s="78" t="s">
        <v>519</v>
      </c>
      <c r="AK168" s="78" t="s">
        <v>519</v>
      </c>
      <c r="AL168" s="78">
        <v>1</v>
      </c>
      <c r="AM168" s="78">
        <v>1</v>
      </c>
      <c r="AN168" s="78">
        <v>1</v>
      </c>
      <c r="AO168" s="78" t="s">
        <v>519</v>
      </c>
      <c r="AP168" s="78" t="s">
        <v>519</v>
      </c>
      <c r="AQ168" s="78" t="s">
        <v>519</v>
      </c>
      <c r="AR168" s="78" t="s">
        <v>519</v>
      </c>
      <c r="AS168" s="78" t="s">
        <v>519</v>
      </c>
      <c r="AT168" s="78" t="s">
        <v>519</v>
      </c>
    </row>
    <row r="169" spans="1:46" ht="35.1" customHeight="1" x14ac:dyDescent="0.2">
      <c r="A169" s="78">
        <v>167</v>
      </c>
      <c r="B169" s="79" t="s">
        <v>589</v>
      </c>
      <c r="C169" s="78" t="s">
        <v>387</v>
      </c>
      <c r="D169" s="78" t="s">
        <v>209</v>
      </c>
      <c r="E169" s="78">
        <v>1</v>
      </c>
      <c r="F169" s="78" t="s">
        <v>519</v>
      </c>
      <c r="G169" s="78" t="s">
        <v>519</v>
      </c>
      <c r="H169" s="78">
        <v>1</v>
      </c>
      <c r="I169" s="78" t="s">
        <v>519</v>
      </c>
      <c r="J169" s="78" t="s">
        <v>519</v>
      </c>
      <c r="K169" s="78">
        <v>1</v>
      </c>
      <c r="L169" s="78" t="s">
        <v>519</v>
      </c>
      <c r="M169" s="78" t="s">
        <v>519</v>
      </c>
      <c r="N169" s="78">
        <v>1</v>
      </c>
      <c r="O169" s="78" t="s">
        <v>519</v>
      </c>
      <c r="P169" s="78" t="s">
        <v>519</v>
      </c>
      <c r="Q169" s="78" t="s">
        <v>519</v>
      </c>
      <c r="R169" s="78" t="s">
        <v>519</v>
      </c>
      <c r="S169" s="78">
        <v>1</v>
      </c>
      <c r="T169" s="78" t="s">
        <v>519</v>
      </c>
      <c r="U169" s="78" t="s">
        <v>519</v>
      </c>
      <c r="V169" s="78" t="s">
        <v>519</v>
      </c>
      <c r="W169" s="78" t="s">
        <v>519</v>
      </c>
      <c r="X169" s="78">
        <v>1</v>
      </c>
      <c r="Y169" s="78" t="s">
        <v>519</v>
      </c>
      <c r="Z169" s="78" t="s">
        <v>519</v>
      </c>
      <c r="AA169" s="78" t="s">
        <v>519</v>
      </c>
      <c r="AB169" s="78" t="s">
        <v>519</v>
      </c>
      <c r="AC169" s="78">
        <v>1</v>
      </c>
      <c r="AD169" s="78" t="s">
        <v>519</v>
      </c>
      <c r="AE169" s="78" t="s">
        <v>519</v>
      </c>
      <c r="AF169" s="78">
        <v>1</v>
      </c>
      <c r="AG169" s="78" t="s">
        <v>519</v>
      </c>
      <c r="AH169" s="78" t="s">
        <v>519</v>
      </c>
      <c r="AI169" s="78">
        <v>1</v>
      </c>
      <c r="AJ169" s="78" t="s">
        <v>519</v>
      </c>
      <c r="AK169" s="78" t="s">
        <v>519</v>
      </c>
      <c r="AL169" s="78">
        <v>1</v>
      </c>
      <c r="AM169" s="78" t="s">
        <v>519</v>
      </c>
      <c r="AN169" s="78" t="s">
        <v>519</v>
      </c>
      <c r="AO169" s="78" t="s">
        <v>519</v>
      </c>
      <c r="AP169" s="78" t="s">
        <v>519</v>
      </c>
      <c r="AQ169" s="78" t="s">
        <v>519</v>
      </c>
      <c r="AR169" s="78">
        <v>1</v>
      </c>
      <c r="AS169" s="78">
        <v>1</v>
      </c>
      <c r="AT169" s="78" t="s">
        <v>519</v>
      </c>
    </row>
    <row r="170" spans="1:46" ht="35.1" customHeight="1" x14ac:dyDescent="0.2">
      <c r="A170" s="78">
        <v>168</v>
      </c>
      <c r="B170" s="79" t="s">
        <v>590</v>
      </c>
      <c r="C170" s="78" t="s">
        <v>387</v>
      </c>
      <c r="D170" s="78" t="s">
        <v>211</v>
      </c>
      <c r="E170" s="78">
        <v>1</v>
      </c>
      <c r="F170" s="78" t="s">
        <v>519</v>
      </c>
      <c r="G170" s="78" t="s">
        <v>519</v>
      </c>
      <c r="H170" s="78" t="s">
        <v>519</v>
      </c>
      <c r="I170" s="78" t="s">
        <v>519</v>
      </c>
      <c r="J170" s="78" t="s">
        <v>519</v>
      </c>
      <c r="K170" s="78">
        <v>1</v>
      </c>
      <c r="L170" s="78" t="s">
        <v>519</v>
      </c>
      <c r="M170" s="78" t="s">
        <v>519</v>
      </c>
      <c r="N170" s="78">
        <v>1</v>
      </c>
      <c r="O170" s="78" t="s">
        <v>519</v>
      </c>
      <c r="P170" s="78" t="s">
        <v>519</v>
      </c>
      <c r="Q170" s="78">
        <v>1</v>
      </c>
      <c r="R170" s="78" t="s">
        <v>519</v>
      </c>
      <c r="S170" s="78" t="s">
        <v>519</v>
      </c>
      <c r="T170" s="78" t="s">
        <v>519</v>
      </c>
      <c r="U170" s="78" t="s">
        <v>519</v>
      </c>
      <c r="V170" s="78" t="s">
        <v>519</v>
      </c>
      <c r="W170" s="78" t="s">
        <v>519</v>
      </c>
      <c r="X170" s="78">
        <v>1</v>
      </c>
      <c r="Y170" s="78" t="s">
        <v>519</v>
      </c>
      <c r="Z170" s="78" t="s">
        <v>519</v>
      </c>
      <c r="AA170" s="78">
        <v>1</v>
      </c>
      <c r="AB170" s="78">
        <v>1</v>
      </c>
      <c r="AC170" s="78" t="s">
        <v>519</v>
      </c>
      <c r="AD170" s="78" t="s">
        <v>519</v>
      </c>
      <c r="AE170" s="78" t="s">
        <v>519</v>
      </c>
      <c r="AF170" s="78" t="s">
        <v>519</v>
      </c>
      <c r="AG170" s="78" t="s">
        <v>519</v>
      </c>
      <c r="AH170" s="78" t="s">
        <v>519</v>
      </c>
      <c r="AI170" s="78" t="s">
        <v>519</v>
      </c>
      <c r="AJ170" s="78" t="s">
        <v>519</v>
      </c>
      <c r="AK170" s="78" t="s">
        <v>519</v>
      </c>
      <c r="AL170" s="78">
        <v>1</v>
      </c>
      <c r="AM170" s="78">
        <v>1</v>
      </c>
      <c r="AN170" s="78">
        <v>1</v>
      </c>
      <c r="AO170" s="78">
        <v>1</v>
      </c>
      <c r="AP170" s="78" t="s">
        <v>519</v>
      </c>
      <c r="AQ170" s="78" t="s">
        <v>519</v>
      </c>
      <c r="AR170" s="78" t="s">
        <v>519</v>
      </c>
      <c r="AS170" s="78">
        <v>1</v>
      </c>
      <c r="AT170" s="78" t="s">
        <v>519</v>
      </c>
    </row>
    <row r="171" spans="1:46" ht="35.1" customHeight="1" x14ac:dyDescent="0.2">
      <c r="A171" s="78">
        <v>169</v>
      </c>
      <c r="B171" s="79" t="s">
        <v>591</v>
      </c>
      <c r="C171" s="78" t="s">
        <v>387</v>
      </c>
      <c r="D171" s="78" t="s">
        <v>217</v>
      </c>
      <c r="E171" s="78">
        <v>1</v>
      </c>
      <c r="F171" s="78" t="s">
        <v>519</v>
      </c>
      <c r="G171" s="78">
        <v>1</v>
      </c>
      <c r="H171" s="78" t="s">
        <v>519</v>
      </c>
      <c r="I171" s="78" t="s">
        <v>519</v>
      </c>
      <c r="J171" s="78" t="s">
        <v>519</v>
      </c>
      <c r="K171" s="78">
        <v>1</v>
      </c>
      <c r="L171" s="78" t="s">
        <v>519</v>
      </c>
      <c r="M171" s="78" t="s">
        <v>519</v>
      </c>
      <c r="N171" s="78">
        <v>1</v>
      </c>
      <c r="O171" s="78" t="s">
        <v>519</v>
      </c>
      <c r="P171" s="78" t="s">
        <v>519</v>
      </c>
      <c r="Q171" s="78" t="s">
        <v>519</v>
      </c>
      <c r="R171" s="78" t="s">
        <v>519</v>
      </c>
      <c r="S171" s="78" t="s">
        <v>519</v>
      </c>
      <c r="T171" s="78" t="s">
        <v>519</v>
      </c>
      <c r="U171" s="78" t="s">
        <v>519</v>
      </c>
      <c r="V171" s="78" t="s">
        <v>519</v>
      </c>
      <c r="W171" s="78" t="s">
        <v>519</v>
      </c>
      <c r="X171" s="78" t="s">
        <v>519</v>
      </c>
      <c r="Y171" s="78" t="s">
        <v>519</v>
      </c>
      <c r="Z171" s="78" t="s">
        <v>519</v>
      </c>
      <c r="AA171" s="78" t="s">
        <v>519</v>
      </c>
      <c r="AB171" s="78">
        <v>1</v>
      </c>
      <c r="AC171" s="78" t="s">
        <v>519</v>
      </c>
      <c r="AD171" s="78" t="s">
        <v>519</v>
      </c>
      <c r="AE171" s="78" t="s">
        <v>519</v>
      </c>
      <c r="AF171" s="78">
        <v>1</v>
      </c>
      <c r="AG171" s="78" t="s">
        <v>519</v>
      </c>
      <c r="AH171" s="78" t="s">
        <v>519</v>
      </c>
      <c r="AI171" s="78" t="s">
        <v>519</v>
      </c>
      <c r="AJ171" s="78" t="s">
        <v>519</v>
      </c>
      <c r="AK171" s="78" t="s">
        <v>519</v>
      </c>
      <c r="AL171" s="78" t="s">
        <v>519</v>
      </c>
      <c r="AM171" s="78">
        <v>1</v>
      </c>
      <c r="AN171" s="78">
        <v>1</v>
      </c>
      <c r="AO171" s="78">
        <v>1</v>
      </c>
      <c r="AP171" s="78" t="s">
        <v>519</v>
      </c>
      <c r="AQ171" s="78" t="s">
        <v>519</v>
      </c>
      <c r="AR171" s="78" t="s">
        <v>519</v>
      </c>
      <c r="AS171" s="78" t="s">
        <v>519</v>
      </c>
      <c r="AT171" s="78" t="s">
        <v>519</v>
      </c>
    </row>
    <row r="172" spans="1:46" ht="35.1" customHeight="1" x14ac:dyDescent="0.2">
      <c r="A172" s="78">
        <v>170</v>
      </c>
      <c r="B172" s="79" t="s">
        <v>592</v>
      </c>
      <c r="C172" s="78" t="s">
        <v>387</v>
      </c>
      <c r="D172" s="78" t="s">
        <v>223</v>
      </c>
      <c r="E172" s="78">
        <v>1</v>
      </c>
      <c r="F172" s="78" t="s">
        <v>519</v>
      </c>
      <c r="G172" s="78">
        <v>1</v>
      </c>
      <c r="H172" s="78" t="s">
        <v>519</v>
      </c>
      <c r="I172" s="78" t="s">
        <v>519</v>
      </c>
      <c r="J172" s="78" t="s">
        <v>519</v>
      </c>
      <c r="K172" s="78" t="s">
        <v>519</v>
      </c>
      <c r="L172" s="78">
        <v>1</v>
      </c>
      <c r="M172" s="78">
        <v>1</v>
      </c>
      <c r="N172" s="78">
        <v>1</v>
      </c>
      <c r="O172" s="78" t="s">
        <v>519</v>
      </c>
      <c r="P172" s="78" t="s">
        <v>519</v>
      </c>
      <c r="Q172" s="78">
        <v>1</v>
      </c>
      <c r="R172" s="78" t="s">
        <v>519</v>
      </c>
      <c r="S172" s="78">
        <v>1</v>
      </c>
      <c r="T172" s="78" t="s">
        <v>519</v>
      </c>
      <c r="U172" s="78" t="s">
        <v>519</v>
      </c>
      <c r="V172" s="78" t="s">
        <v>519</v>
      </c>
      <c r="W172" s="78" t="s">
        <v>519</v>
      </c>
      <c r="X172" s="78" t="s">
        <v>519</v>
      </c>
      <c r="Y172" s="78" t="s">
        <v>519</v>
      </c>
      <c r="Z172" s="78" t="s">
        <v>519</v>
      </c>
      <c r="AA172" s="78" t="s">
        <v>519</v>
      </c>
      <c r="AB172" s="78" t="s">
        <v>519</v>
      </c>
      <c r="AC172" s="78">
        <v>1</v>
      </c>
      <c r="AD172" s="78" t="s">
        <v>519</v>
      </c>
      <c r="AE172" s="78" t="s">
        <v>519</v>
      </c>
      <c r="AF172" s="78" t="s">
        <v>519</v>
      </c>
      <c r="AG172" s="78">
        <v>1</v>
      </c>
      <c r="AH172" s="78" t="s">
        <v>519</v>
      </c>
      <c r="AI172" s="78">
        <v>1</v>
      </c>
      <c r="AJ172" s="78" t="s">
        <v>519</v>
      </c>
      <c r="AK172" s="78" t="s">
        <v>519</v>
      </c>
      <c r="AL172" s="78" t="s">
        <v>519</v>
      </c>
      <c r="AM172" s="78">
        <v>1</v>
      </c>
      <c r="AN172" s="78">
        <v>1</v>
      </c>
      <c r="AO172" s="78" t="s">
        <v>519</v>
      </c>
      <c r="AP172" s="78" t="s">
        <v>519</v>
      </c>
      <c r="AQ172" s="78" t="s">
        <v>519</v>
      </c>
      <c r="AR172" s="78" t="s">
        <v>519</v>
      </c>
      <c r="AS172" s="78" t="s">
        <v>519</v>
      </c>
      <c r="AT172" s="78" t="s">
        <v>519</v>
      </c>
    </row>
    <row r="173" spans="1:46" ht="35.1" customHeight="1" x14ac:dyDescent="0.2">
      <c r="A173" s="78">
        <v>171</v>
      </c>
      <c r="B173" s="79" t="s">
        <v>393</v>
      </c>
      <c r="C173" s="78" t="s">
        <v>387</v>
      </c>
      <c r="D173" s="78" t="s">
        <v>225</v>
      </c>
      <c r="E173" s="78">
        <v>1</v>
      </c>
      <c r="F173" s="78" t="s">
        <v>519</v>
      </c>
      <c r="G173" s="78">
        <v>1</v>
      </c>
      <c r="H173" s="78">
        <v>1</v>
      </c>
      <c r="I173" s="78" t="s">
        <v>519</v>
      </c>
      <c r="J173" s="78" t="s">
        <v>519</v>
      </c>
      <c r="K173" s="78">
        <v>1</v>
      </c>
      <c r="L173" s="78">
        <v>1</v>
      </c>
      <c r="M173" s="78">
        <v>1</v>
      </c>
      <c r="N173" s="78">
        <v>1</v>
      </c>
      <c r="O173" s="78" t="s">
        <v>519</v>
      </c>
      <c r="P173" s="78">
        <v>1</v>
      </c>
      <c r="Q173" s="78" t="s">
        <v>519</v>
      </c>
      <c r="R173" s="78" t="s">
        <v>519</v>
      </c>
      <c r="S173" s="78">
        <v>1</v>
      </c>
      <c r="T173" s="78" t="s">
        <v>519</v>
      </c>
      <c r="U173" s="78" t="s">
        <v>519</v>
      </c>
      <c r="V173" s="78" t="s">
        <v>519</v>
      </c>
      <c r="W173" s="78" t="s">
        <v>519</v>
      </c>
      <c r="X173" s="78">
        <v>1</v>
      </c>
      <c r="Y173" s="78" t="s">
        <v>519</v>
      </c>
      <c r="Z173" s="78" t="s">
        <v>519</v>
      </c>
      <c r="AA173" s="78" t="s">
        <v>519</v>
      </c>
      <c r="AB173" s="78">
        <v>1</v>
      </c>
      <c r="AC173" s="78">
        <v>1</v>
      </c>
      <c r="AD173" s="78" t="s">
        <v>519</v>
      </c>
      <c r="AE173" s="78" t="s">
        <v>519</v>
      </c>
      <c r="AF173" s="78">
        <v>1</v>
      </c>
      <c r="AG173" s="78" t="s">
        <v>519</v>
      </c>
      <c r="AH173" s="78" t="s">
        <v>519</v>
      </c>
      <c r="AI173" s="78" t="s">
        <v>519</v>
      </c>
      <c r="AJ173" s="78" t="s">
        <v>519</v>
      </c>
      <c r="AK173" s="78" t="s">
        <v>519</v>
      </c>
      <c r="AL173" s="78">
        <v>1</v>
      </c>
      <c r="AM173" s="78">
        <v>1</v>
      </c>
      <c r="AN173" s="78">
        <v>1</v>
      </c>
      <c r="AO173" s="78">
        <v>1</v>
      </c>
      <c r="AP173" s="78" t="s">
        <v>519</v>
      </c>
      <c r="AQ173" s="78" t="s">
        <v>519</v>
      </c>
      <c r="AR173" s="78" t="s">
        <v>519</v>
      </c>
      <c r="AS173" s="78" t="s">
        <v>519</v>
      </c>
      <c r="AT173" s="78" t="s">
        <v>519</v>
      </c>
    </row>
    <row r="174" spans="1:46" ht="35.1" customHeight="1" x14ac:dyDescent="0.2">
      <c r="A174" s="78">
        <v>172</v>
      </c>
      <c r="B174" s="79" t="s">
        <v>593</v>
      </c>
      <c r="C174" s="78" t="s">
        <v>387</v>
      </c>
      <c r="D174" s="78" t="s">
        <v>227</v>
      </c>
      <c r="E174" s="78">
        <v>1</v>
      </c>
      <c r="F174" s="78" t="s">
        <v>519</v>
      </c>
      <c r="G174" s="78" t="s">
        <v>519</v>
      </c>
      <c r="H174" s="78">
        <v>1</v>
      </c>
      <c r="I174" s="78" t="s">
        <v>519</v>
      </c>
      <c r="J174" s="78" t="s">
        <v>519</v>
      </c>
      <c r="K174" s="78" t="s">
        <v>519</v>
      </c>
      <c r="L174" s="78">
        <v>1</v>
      </c>
      <c r="M174" s="78">
        <v>1</v>
      </c>
      <c r="N174" s="78">
        <v>1</v>
      </c>
      <c r="O174" s="78" t="s">
        <v>519</v>
      </c>
      <c r="P174" s="78" t="s">
        <v>519</v>
      </c>
      <c r="Q174" s="78" t="s">
        <v>519</v>
      </c>
      <c r="R174" s="78" t="s">
        <v>519</v>
      </c>
      <c r="S174" s="78" t="s">
        <v>519</v>
      </c>
      <c r="T174" s="78" t="s">
        <v>519</v>
      </c>
      <c r="U174" s="78" t="s">
        <v>519</v>
      </c>
      <c r="V174" s="78" t="s">
        <v>519</v>
      </c>
      <c r="W174" s="78" t="s">
        <v>519</v>
      </c>
      <c r="X174" s="78">
        <v>1</v>
      </c>
      <c r="Y174" s="78">
        <v>1</v>
      </c>
      <c r="Z174" s="78" t="s">
        <v>519</v>
      </c>
      <c r="AA174" s="78" t="s">
        <v>519</v>
      </c>
      <c r="AB174" s="78" t="s">
        <v>519</v>
      </c>
      <c r="AC174" s="78">
        <v>1</v>
      </c>
      <c r="AD174" s="78" t="s">
        <v>519</v>
      </c>
      <c r="AE174" s="78" t="s">
        <v>519</v>
      </c>
      <c r="AF174" s="78">
        <v>1</v>
      </c>
      <c r="AG174" s="78" t="s">
        <v>519</v>
      </c>
      <c r="AH174" s="78" t="s">
        <v>519</v>
      </c>
      <c r="AI174" s="78" t="s">
        <v>519</v>
      </c>
      <c r="AJ174" s="78" t="s">
        <v>519</v>
      </c>
      <c r="AK174" s="78" t="s">
        <v>519</v>
      </c>
      <c r="AL174" s="78" t="s">
        <v>519</v>
      </c>
      <c r="AM174" s="78">
        <v>1</v>
      </c>
      <c r="AN174" s="78">
        <v>1</v>
      </c>
      <c r="AO174" s="78" t="s">
        <v>519</v>
      </c>
      <c r="AP174" s="78" t="s">
        <v>519</v>
      </c>
      <c r="AQ174" s="78" t="s">
        <v>519</v>
      </c>
      <c r="AR174" s="78" t="s">
        <v>519</v>
      </c>
      <c r="AS174" s="78" t="s">
        <v>519</v>
      </c>
      <c r="AT174" s="78" t="s">
        <v>519</v>
      </c>
    </row>
    <row r="175" spans="1:46" ht="35.1" customHeight="1" x14ac:dyDescent="0.2">
      <c r="A175" s="78">
        <v>173</v>
      </c>
      <c r="B175" s="82" t="s">
        <v>594</v>
      </c>
      <c r="C175" s="78" t="s">
        <v>387</v>
      </c>
      <c r="D175" s="78" t="s">
        <v>231</v>
      </c>
      <c r="E175" s="78">
        <v>1</v>
      </c>
      <c r="F175" s="78" t="s">
        <v>519</v>
      </c>
      <c r="G175" s="78">
        <v>1</v>
      </c>
      <c r="H175" s="78" t="s">
        <v>519</v>
      </c>
      <c r="I175" s="78" t="s">
        <v>519</v>
      </c>
      <c r="J175" s="78" t="s">
        <v>519</v>
      </c>
      <c r="K175" s="78" t="s">
        <v>519</v>
      </c>
      <c r="L175" s="78" t="s">
        <v>519</v>
      </c>
      <c r="M175" s="78">
        <v>1</v>
      </c>
      <c r="N175" s="78">
        <v>1</v>
      </c>
      <c r="O175" s="78" t="s">
        <v>519</v>
      </c>
      <c r="P175" s="78" t="s">
        <v>519</v>
      </c>
      <c r="Q175" s="78" t="s">
        <v>519</v>
      </c>
      <c r="R175" s="78" t="s">
        <v>519</v>
      </c>
      <c r="S175" s="78" t="s">
        <v>519</v>
      </c>
      <c r="T175" s="78" t="s">
        <v>519</v>
      </c>
      <c r="U175" s="78" t="s">
        <v>519</v>
      </c>
      <c r="V175" s="78" t="s">
        <v>519</v>
      </c>
      <c r="W175" s="78" t="s">
        <v>519</v>
      </c>
      <c r="X175" s="78" t="s">
        <v>519</v>
      </c>
      <c r="Y175" s="78" t="s">
        <v>519</v>
      </c>
      <c r="Z175" s="78">
        <v>1</v>
      </c>
      <c r="AA175" s="78">
        <v>1</v>
      </c>
      <c r="AB175" s="78">
        <v>1</v>
      </c>
      <c r="AC175" s="78">
        <v>1</v>
      </c>
      <c r="AD175" s="78" t="s">
        <v>519</v>
      </c>
      <c r="AE175" s="78" t="s">
        <v>519</v>
      </c>
      <c r="AF175" s="78">
        <v>1</v>
      </c>
      <c r="AG175" s="78" t="s">
        <v>519</v>
      </c>
      <c r="AH175" s="78" t="s">
        <v>519</v>
      </c>
      <c r="AI175" s="78" t="s">
        <v>519</v>
      </c>
      <c r="AJ175" s="78" t="s">
        <v>519</v>
      </c>
      <c r="AK175" s="78" t="s">
        <v>519</v>
      </c>
      <c r="AL175" s="78" t="s">
        <v>519</v>
      </c>
      <c r="AM175" s="78">
        <v>1</v>
      </c>
      <c r="AN175" s="78">
        <v>1</v>
      </c>
      <c r="AO175" s="78" t="s">
        <v>519</v>
      </c>
      <c r="AP175" s="78" t="s">
        <v>519</v>
      </c>
      <c r="AQ175" s="78" t="s">
        <v>519</v>
      </c>
      <c r="AR175" s="78" t="s">
        <v>519</v>
      </c>
      <c r="AS175" s="78" t="s">
        <v>519</v>
      </c>
      <c r="AT175" s="78" t="s">
        <v>519</v>
      </c>
    </row>
    <row r="176" spans="1:46" ht="35.1" customHeight="1" x14ac:dyDescent="0.2">
      <c r="A176" s="78">
        <v>174</v>
      </c>
      <c r="B176" s="79" t="s">
        <v>395</v>
      </c>
      <c r="C176" s="78" t="s">
        <v>387</v>
      </c>
      <c r="D176" s="78" t="s">
        <v>234</v>
      </c>
      <c r="E176" s="78">
        <v>1</v>
      </c>
      <c r="F176" s="78" t="s">
        <v>519</v>
      </c>
      <c r="G176" s="78">
        <v>1</v>
      </c>
      <c r="H176" s="78">
        <v>1</v>
      </c>
      <c r="I176" s="78">
        <v>1</v>
      </c>
      <c r="J176" s="78">
        <v>1</v>
      </c>
      <c r="K176" s="78">
        <v>1</v>
      </c>
      <c r="L176" s="78">
        <v>1</v>
      </c>
      <c r="M176" s="78" t="s">
        <v>519</v>
      </c>
      <c r="N176" s="78">
        <v>1</v>
      </c>
      <c r="O176" s="78">
        <v>1</v>
      </c>
      <c r="P176" s="78">
        <v>1</v>
      </c>
      <c r="Q176" s="78" t="s">
        <v>519</v>
      </c>
      <c r="R176" s="78" t="s">
        <v>519</v>
      </c>
      <c r="S176" s="78">
        <v>1</v>
      </c>
      <c r="T176" s="78" t="s">
        <v>519</v>
      </c>
      <c r="U176" s="78" t="s">
        <v>519</v>
      </c>
      <c r="V176" s="78" t="s">
        <v>519</v>
      </c>
      <c r="W176" s="78" t="s">
        <v>519</v>
      </c>
      <c r="X176" s="78" t="s">
        <v>519</v>
      </c>
      <c r="Y176" s="78" t="s">
        <v>519</v>
      </c>
      <c r="Z176" s="78" t="s">
        <v>519</v>
      </c>
      <c r="AA176" s="78">
        <v>1</v>
      </c>
      <c r="AB176" s="78" t="s">
        <v>519</v>
      </c>
      <c r="AC176" s="78" t="s">
        <v>519</v>
      </c>
      <c r="AD176" s="78">
        <v>1</v>
      </c>
      <c r="AE176" s="78" t="s">
        <v>519</v>
      </c>
      <c r="AF176" s="78">
        <v>1</v>
      </c>
      <c r="AG176" s="78" t="s">
        <v>519</v>
      </c>
      <c r="AH176" s="78" t="s">
        <v>519</v>
      </c>
      <c r="AI176" s="78" t="s">
        <v>519</v>
      </c>
      <c r="AJ176" s="78" t="s">
        <v>519</v>
      </c>
      <c r="AK176" s="78" t="s">
        <v>519</v>
      </c>
      <c r="AL176" s="78">
        <v>1</v>
      </c>
      <c r="AM176" s="78">
        <v>1</v>
      </c>
      <c r="AN176" s="78">
        <v>1</v>
      </c>
      <c r="AO176" s="78">
        <v>1</v>
      </c>
      <c r="AP176" s="78">
        <v>1</v>
      </c>
      <c r="AQ176" s="78" t="s">
        <v>519</v>
      </c>
      <c r="AR176" s="78">
        <v>1</v>
      </c>
      <c r="AS176" s="78" t="s">
        <v>519</v>
      </c>
      <c r="AT176" s="78">
        <v>1</v>
      </c>
    </row>
    <row r="177" spans="1:47" ht="35.1" customHeight="1" x14ac:dyDescent="0.2">
      <c r="A177" s="78">
        <v>175</v>
      </c>
      <c r="B177" s="79" t="s">
        <v>595</v>
      </c>
      <c r="C177" s="78" t="s">
        <v>387</v>
      </c>
      <c r="D177" s="78" t="s">
        <v>236</v>
      </c>
      <c r="E177" s="78">
        <v>1</v>
      </c>
      <c r="F177" s="78" t="s">
        <v>519</v>
      </c>
      <c r="G177" s="78" t="s">
        <v>519</v>
      </c>
      <c r="H177" s="78" t="s">
        <v>519</v>
      </c>
      <c r="I177" s="78" t="s">
        <v>519</v>
      </c>
      <c r="J177" s="78" t="s">
        <v>519</v>
      </c>
      <c r="K177" s="78" t="s">
        <v>519</v>
      </c>
      <c r="L177" s="78">
        <v>1</v>
      </c>
      <c r="M177" s="78">
        <v>1</v>
      </c>
      <c r="N177" s="78">
        <v>1</v>
      </c>
      <c r="O177" s="78" t="s">
        <v>519</v>
      </c>
      <c r="P177" s="78" t="s">
        <v>519</v>
      </c>
      <c r="Q177" s="78" t="s">
        <v>519</v>
      </c>
      <c r="R177" s="78" t="s">
        <v>519</v>
      </c>
      <c r="S177" s="78">
        <v>1</v>
      </c>
      <c r="T177" s="78" t="s">
        <v>519</v>
      </c>
      <c r="U177" s="78" t="s">
        <v>519</v>
      </c>
      <c r="V177" s="78" t="s">
        <v>519</v>
      </c>
      <c r="W177" s="78" t="s">
        <v>519</v>
      </c>
      <c r="X177" s="78">
        <v>1</v>
      </c>
      <c r="Y177" s="78">
        <v>1</v>
      </c>
      <c r="Z177" s="78" t="s">
        <v>519</v>
      </c>
      <c r="AA177" s="78">
        <v>1</v>
      </c>
      <c r="AB177" s="78" t="s">
        <v>519</v>
      </c>
      <c r="AC177" s="78" t="s">
        <v>519</v>
      </c>
      <c r="AD177" s="78" t="s">
        <v>519</v>
      </c>
      <c r="AE177" s="78" t="s">
        <v>519</v>
      </c>
      <c r="AF177" s="78" t="s">
        <v>519</v>
      </c>
      <c r="AG177" s="78" t="s">
        <v>519</v>
      </c>
      <c r="AH177" s="78" t="s">
        <v>519</v>
      </c>
      <c r="AI177" s="78">
        <v>1</v>
      </c>
      <c r="AJ177" s="78" t="s">
        <v>519</v>
      </c>
      <c r="AK177" s="78" t="s">
        <v>519</v>
      </c>
      <c r="AL177" s="78">
        <v>1</v>
      </c>
      <c r="AM177" s="78" t="s">
        <v>519</v>
      </c>
      <c r="AN177" s="78" t="s">
        <v>519</v>
      </c>
      <c r="AO177" s="78" t="s">
        <v>519</v>
      </c>
      <c r="AP177" s="78" t="s">
        <v>519</v>
      </c>
      <c r="AQ177" s="78" t="s">
        <v>519</v>
      </c>
      <c r="AR177" s="78">
        <v>1</v>
      </c>
      <c r="AS177" s="78" t="s">
        <v>519</v>
      </c>
      <c r="AT177" s="78" t="s">
        <v>519</v>
      </c>
    </row>
    <row r="178" spans="1:47" ht="35.1" customHeight="1" x14ac:dyDescent="0.2">
      <c r="A178" s="78">
        <v>176</v>
      </c>
      <c r="B178" s="79" t="s">
        <v>596</v>
      </c>
      <c r="C178" s="78" t="s">
        <v>387</v>
      </c>
      <c r="D178" s="78" t="s">
        <v>240</v>
      </c>
      <c r="E178" s="78">
        <v>1</v>
      </c>
      <c r="F178" s="78" t="s">
        <v>519</v>
      </c>
      <c r="G178" s="78" t="s">
        <v>519</v>
      </c>
      <c r="H178" s="78" t="s">
        <v>519</v>
      </c>
      <c r="I178" s="78" t="s">
        <v>519</v>
      </c>
      <c r="J178" s="78" t="s">
        <v>519</v>
      </c>
      <c r="K178" s="78" t="s">
        <v>519</v>
      </c>
      <c r="L178" s="78" t="s">
        <v>519</v>
      </c>
      <c r="M178" s="78" t="s">
        <v>519</v>
      </c>
      <c r="N178" s="78" t="s">
        <v>519</v>
      </c>
      <c r="O178" s="78" t="s">
        <v>519</v>
      </c>
      <c r="P178" s="78" t="s">
        <v>519</v>
      </c>
      <c r="Q178" s="78" t="s">
        <v>519</v>
      </c>
      <c r="R178" s="78" t="s">
        <v>519</v>
      </c>
      <c r="S178" s="78" t="s">
        <v>519</v>
      </c>
      <c r="T178" s="78" t="s">
        <v>519</v>
      </c>
      <c r="U178" s="78" t="s">
        <v>519</v>
      </c>
      <c r="V178" s="78" t="s">
        <v>519</v>
      </c>
      <c r="W178" s="78" t="s">
        <v>519</v>
      </c>
      <c r="X178" s="78" t="s">
        <v>519</v>
      </c>
      <c r="Y178" s="78" t="s">
        <v>519</v>
      </c>
      <c r="Z178" s="78" t="s">
        <v>519</v>
      </c>
      <c r="AA178" s="78" t="s">
        <v>519</v>
      </c>
      <c r="AB178" s="78" t="s">
        <v>519</v>
      </c>
      <c r="AC178" s="78" t="s">
        <v>519</v>
      </c>
      <c r="AD178" s="78" t="s">
        <v>519</v>
      </c>
      <c r="AE178" s="78" t="s">
        <v>519</v>
      </c>
      <c r="AF178" s="78" t="s">
        <v>519</v>
      </c>
      <c r="AG178" s="78" t="s">
        <v>519</v>
      </c>
      <c r="AH178" s="78" t="s">
        <v>519</v>
      </c>
      <c r="AI178" s="78" t="s">
        <v>519</v>
      </c>
      <c r="AJ178" s="78" t="s">
        <v>519</v>
      </c>
      <c r="AK178" s="78" t="s">
        <v>519</v>
      </c>
      <c r="AL178" s="78" t="s">
        <v>519</v>
      </c>
      <c r="AM178" s="78" t="s">
        <v>519</v>
      </c>
      <c r="AN178" s="78" t="s">
        <v>519</v>
      </c>
      <c r="AO178" s="78" t="s">
        <v>519</v>
      </c>
      <c r="AP178" s="78" t="s">
        <v>519</v>
      </c>
      <c r="AQ178" s="78" t="s">
        <v>519</v>
      </c>
      <c r="AR178" s="78" t="s">
        <v>519</v>
      </c>
      <c r="AS178" s="78" t="s">
        <v>519</v>
      </c>
      <c r="AT178" s="78" t="s">
        <v>519</v>
      </c>
    </row>
    <row r="179" spans="1:47" ht="35.1" customHeight="1" x14ac:dyDescent="0.2">
      <c r="A179" s="78">
        <v>177</v>
      </c>
      <c r="B179" s="79" t="s">
        <v>597</v>
      </c>
      <c r="C179" s="78" t="s">
        <v>387</v>
      </c>
      <c r="D179" s="78" t="s">
        <v>241</v>
      </c>
      <c r="E179" s="78">
        <v>1</v>
      </c>
      <c r="F179" s="78" t="s">
        <v>519</v>
      </c>
      <c r="G179" s="78" t="s">
        <v>519</v>
      </c>
      <c r="H179" s="78" t="s">
        <v>519</v>
      </c>
      <c r="I179" s="78" t="s">
        <v>519</v>
      </c>
      <c r="J179" s="78" t="s">
        <v>519</v>
      </c>
      <c r="K179" s="78" t="s">
        <v>519</v>
      </c>
      <c r="L179" s="78" t="s">
        <v>519</v>
      </c>
      <c r="M179" s="78" t="s">
        <v>519</v>
      </c>
      <c r="N179" s="78" t="s">
        <v>519</v>
      </c>
      <c r="O179" s="78" t="s">
        <v>519</v>
      </c>
      <c r="P179" s="78" t="s">
        <v>519</v>
      </c>
      <c r="Q179" s="78" t="s">
        <v>519</v>
      </c>
      <c r="R179" s="78" t="s">
        <v>519</v>
      </c>
      <c r="S179" s="78" t="s">
        <v>519</v>
      </c>
      <c r="T179" s="78" t="s">
        <v>519</v>
      </c>
      <c r="U179" s="78" t="s">
        <v>519</v>
      </c>
      <c r="V179" s="78" t="s">
        <v>519</v>
      </c>
      <c r="W179" s="78" t="s">
        <v>519</v>
      </c>
      <c r="X179" s="78" t="s">
        <v>519</v>
      </c>
      <c r="Y179" s="78" t="s">
        <v>519</v>
      </c>
      <c r="Z179" s="78" t="s">
        <v>519</v>
      </c>
      <c r="AA179" s="78" t="s">
        <v>519</v>
      </c>
      <c r="AB179" s="78" t="s">
        <v>519</v>
      </c>
      <c r="AC179" s="78" t="s">
        <v>519</v>
      </c>
      <c r="AD179" s="78" t="s">
        <v>519</v>
      </c>
      <c r="AE179" s="78" t="s">
        <v>519</v>
      </c>
      <c r="AF179" s="78" t="s">
        <v>519</v>
      </c>
      <c r="AG179" s="78" t="s">
        <v>519</v>
      </c>
      <c r="AH179" s="78" t="s">
        <v>519</v>
      </c>
      <c r="AI179" s="78" t="s">
        <v>519</v>
      </c>
      <c r="AJ179" s="78" t="s">
        <v>519</v>
      </c>
      <c r="AK179" s="78" t="s">
        <v>519</v>
      </c>
      <c r="AL179" s="78" t="s">
        <v>519</v>
      </c>
      <c r="AM179" s="78" t="s">
        <v>519</v>
      </c>
      <c r="AN179" s="78" t="s">
        <v>519</v>
      </c>
      <c r="AO179" s="78" t="s">
        <v>519</v>
      </c>
      <c r="AP179" s="78" t="s">
        <v>519</v>
      </c>
      <c r="AQ179" s="78" t="s">
        <v>519</v>
      </c>
      <c r="AR179" s="78" t="s">
        <v>519</v>
      </c>
      <c r="AS179" s="78" t="s">
        <v>519</v>
      </c>
      <c r="AT179" s="78" t="s">
        <v>519</v>
      </c>
    </row>
    <row r="180" spans="1:47" ht="35.1" customHeight="1" x14ac:dyDescent="0.2">
      <c r="A180" s="78">
        <v>178</v>
      </c>
      <c r="B180" s="79" t="s">
        <v>598</v>
      </c>
      <c r="C180" s="78" t="s">
        <v>387</v>
      </c>
      <c r="D180" s="78" t="s">
        <v>247</v>
      </c>
      <c r="E180" s="78">
        <v>1</v>
      </c>
      <c r="F180" s="78" t="s">
        <v>519</v>
      </c>
      <c r="G180" s="78">
        <v>1</v>
      </c>
      <c r="H180" s="78" t="s">
        <v>519</v>
      </c>
      <c r="I180" s="78">
        <v>1</v>
      </c>
      <c r="J180" s="78" t="s">
        <v>519</v>
      </c>
      <c r="K180" s="78">
        <v>1</v>
      </c>
      <c r="L180" s="78" t="s">
        <v>519</v>
      </c>
      <c r="M180" s="78">
        <v>1</v>
      </c>
      <c r="N180" s="78">
        <v>1</v>
      </c>
      <c r="O180" s="78">
        <v>1</v>
      </c>
      <c r="P180" s="78">
        <v>1</v>
      </c>
      <c r="Q180" s="78" t="s">
        <v>519</v>
      </c>
      <c r="R180" s="78">
        <v>1</v>
      </c>
      <c r="S180" s="78">
        <v>1</v>
      </c>
      <c r="T180" s="78" t="s">
        <v>519</v>
      </c>
      <c r="U180" s="78" t="s">
        <v>519</v>
      </c>
      <c r="V180" s="78" t="s">
        <v>519</v>
      </c>
      <c r="W180" s="78" t="s">
        <v>519</v>
      </c>
      <c r="X180" s="78">
        <v>1</v>
      </c>
      <c r="Y180" s="78">
        <v>1</v>
      </c>
      <c r="Z180" s="78">
        <v>1</v>
      </c>
      <c r="AA180" s="78" t="s">
        <v>519</v>
      </c>
      <c r="AB180" s="78">
        <v>1</v>
      </c>
      <c r="AC180" s="78">
        <v>1</v>
      </c>
      <c r="AD180" s="78" t="s">
        <v>519</v>
      </c>
      <c r="AE180" s="78" t="s">
        <v>519</v>
      </c>
      <c r="AF180" s="78">
        <v>1</v>
      </c>
      <c r="AG180" s="78" t="s">
        <v>519</v>
      </c>
      <c r="AH180" s="78" t="s">
        <v>519</v>
      </c>
      <c r="AI180" s="78">
        <v>1</v>
      </c>
      <c r="AJ180" s="78" t="s">
        <v>519</v>
      </c>
      <c r="AK180" s="78" t="s">
        <v>519</v>
      </c>
      <c r="AL180" s="78">
        <v>1</v>
      </c>
      <c r="AM180" s="78">
        <v>1</v>
      </c>
      <c r="AN180" s="78">
        <v>1</v>
      </c>
      <c r="AO180" s="78">
        <v>1</v>
      </c>
      <c r="AP180" s="78">
        <v>1</v>
      </c>
      <c r="AQ180" s="78" t="s">
        <v>519</v>
      </c>
      <c r="AR180" s="78">
        <v>1</v>
      </c>
      <c r="AS180" s="78" t="s">
        <v>519</v>
      </c>
      <c r="AT180" s="78" t="s">
        <v>519</v>
      </c>
    </row>
    <row r="181" spans="1:47" ht="35.1" customHeight="1" x14ac:dyDescent="0.2">
      <c r="A181" s="78">
        <v>179</v>
      </c>
      <c r="B181" s="79" t="s">
        <v>599</v>
      </c>
      <c r="C181" s="78" t="s">
        <v>387</v>
      </c>
      <c r="D181" s="78" t="s">
        <v>249</v>
      </c>
      <c r="E181" s="78">
        <v>1</v>
      </c>
      <c r="F181" s="78" t="s">
        <v>519</v>
      </c>
      <c r="G181" s="78">
        <v>1</v>
      </c>
      <c r="H181" s="78" t="s">
        <v>519</v>
      </c>
      <c r="I181" s="78" t="s">
        <v>519</v>
      </c>
      <c r="J181" s="78" t="s">
        <v>519</v>
      </c>
      <c r="K181" s="78" t="s">
        <v>519</v>
      </c>
      <c r="L181" s="78" t="s">
        <v>519</v>
      </c>
      <c r="M181" s="78" t="s">
        <v>519</v>
      </c>
      <c r="N181" s="78">
        <v>1</v>
      </c>
      <c r="O181" s="78">
        <v>1</v>
      </c>
      <c r="P181" s="78" t="s">
        <v>519</v>
      </c>
      <c r="Q181" s="78" t="s">
        <v>519</v>
      </c>
      <c r="R181" s="78" t="s">
        <v>519</v>
      </c>
      <c r="S181" s="78" t="s">
        <v>519</v>
      </c>
      <c r="T181" s="78" t="s">
        <v>519</v>
      </c>
      <c r="U181" s="78" t="s">
        <v>519</v>
      </c>
      <c r="V181" s="78" t="s">
        <v>519</v>
      </c>
      <c r="W181" s="78" t="s">
        <v>519</v>
      </c>
      <c r="X181" s="78" t="s">
        <v>519</v>
      </c>
      <c r="Y181" s="78" t="s">
        <v>519</v>
      </c>
      <c r="Z181" s="78" t="s">
        <v>519</v>
      </c>
      <c r="AA181" s="78" t="s">
        <v>519</v>
      </c>
      <c r="AB181" s="78">
        <v>1</v>
      </c>
      <c r="AC181" s="78">
        <v>1</v>
      </c>
      <c r="AD181" s="78" t="s">
        <v>519</v>
      </c>
      <c r="AE181" s="78" t="s">
        <v>519</v>
      </c>
      <c r="AF181" s="78">
        <v>1</v>
      </c>
      <c r="AG181" s="78" t="s">
        <v>519</v>
      </c>
      <c r="AH181" s="78" t="s">
        <v>519</v>
      </c>
      <c r="AI181" s="78" t="s">
        <v>519</v>
      </c>
      <c r="AJ181" s="78" t="s">
        <v>519</v>
      </c>
      <c r="AK181" s="78" t="s">
        <v>519</v>
      </c>
      <c r="AL181" s="78" t="s">
        <v>519</v>
      </c>
      <c r="AM181" s="78">
        <v>1</v>
      </c>
      <c r="AN181" s="78">
        <v>1</v>
      </c>
      <c r="AO181" s="78">
        <v>1</v>
      </c>
      <c r="AP181" s="78" t="s">
        <v>519</v>
      </c>
      <c r="AQ181" s="78" t="s">
        <v>519</v>
      </c>
      <c r="AR181" s="78" t="s">
        <v>519</v>
      </c>
      <c r="AS181" s="78" t="s">
        <v>519</v>
      </c>
      <c r="AT181" s="78" t="s">
        <v>519</v>
      </c>
    </row>
    <row r="182" spans="1:47" ht="35.1" customHeight="1" x14ac:dyDescent="0.2">
      <c r="A182" s="78">
        <v>180</v>
      </c>
      <c r="B182" s="79" t="s">
        <v>398</v>
      </c>
      <c r="C182" s="78" t="s">
        <v>399</v>
      </c>
      <c r="D182" s="78" t="s">
        <v>189</v>
      </c>
      <c r="E182" s="78" t="s">
        <v>519</v>
      </c>
      <c r="F182" s="78" t="s">
        <v>519</v>
      </c>
      <c r="G182" s="78" t="s">
        <v>519</v>
      </c>
      <c r="H182" s="78" t="s">
        <v>519</v>
      </c>
      <c r="I182" s="78" t="s">
        <v>519</v>
      </c>
      <c r="J182" s="78" t="s">
        <v>519</v>
      </c>
      <c r="K182" s="78" t="s">
        <v>519</v>
      </c>
      <c r="L182" s="78" t="s">
        <v>519</v>
      </c>
      <c r="M182" s="78" t="s">
        <v>519</v>
      </c>
      <c r="N182" s="78" t="s">
        <v>519</v>
      </c>
      <c r="O182" s="78" t="s">
        <v>519</v>
      </c>
      <c r="P182" s="78" t="s">
        <v>519</v>
      </c>
      <c r="Q182" s="78" t="s">
        <v>519</v>
      </c>
      <c r="R182" s="78" t="s">
        <v>519</v>
      </c>
      <c r="S182" s="78" t="s">
        <v>519</v>
      </c>
      <c r="T182" s="78" t="s">
        <v>519</v>
      </c>
      <c r="U182" s="78" t="s">
        <v>519</v>
      </c>
      <c r="V182" s="78" t="s">
        <v>519</v>
      </c>
      <c r="W182" s="78" t="s">
        <v>519</v>
      </c>
      <c r="X182" s="78" t="s">
        <v>519</v>
      </c>
      <c r="Y182" s="78" t="s">
        <v>519</v>
      </c>
      <c r="Z182" s="78" t="s">
        <v>519</v>
      </c>
      <c r="AA182" s="78" t="s">
        <v>519</v>
      </c>
      <c r="AB182" s="78" t="s">
        <v>519</v>
      </c>
      <c r="AC182" s="78" t="s">
        <v>519</v>
      </c>
      <c r="AD182" s="78" t="s">
        <v>519</v>
      </c>
      <c r="AE182" s="78" t="s">
        <v>519</v>
      </c>
      <c r="AF182" s="78" t="s">
        <v>519</v>
      </c>
      <c r="AG182" s="78" t="s">
        <v>519</v>
      </c>
      <c r="AH182" s="78" t="s">
        <v>519</v>
      </c>
      <c r="AI182" s="78" t="s">
        <v>519</v>
      </c>
      <c r="AJ182" s="78" t="s">
        <v>519</v>
      </c>
      <c r="AK182" s="78" t="s">
        <v>519</v>
      </c>
      <c r="AL182" s="78" t="s">
        <v>519</v>
      </c>
      <c r="AM182" s="78" t="s">
        <v>519</v>
      </c>
      <c r="AN182" s="78" t="s">
        <v>519</v>
      </c>
      <c r="AO182" s="78" t="s">
        <v>519</v>
      </c>
      <c r="AP182" s="78" t="s">
        <v>519</v>
      </c>
      <c r="AQ182" s="78" t="s">
        <v>519</v>
      </c>
      <c r="AR182" s="78" t="s">
        <v>519</v>
      </c>
      <c r="AS182" s="78" t="s">
        <v>519</v>
      </c>
      <c r="AT182" s="78" t="s">
        <v>519</v>
      </c>
      <c r="AU182" s="85"/>
    </row>
    <row r="183" spans="1:47" ht="35.1" customHeight="1" x14ac:dyDescent="0.2">
      <c r="A183" s="78">
        <v>181</v>
      </c>
      <c r="B183" s="79" t="s">
        <v>400</v>
      </c>
      <c r="C183" s="78" t="s">
        <v>399</v>
      </c>
      <c r="D183" s="78" t="s">
        <v>197</v>
      </c>
      <c r="E183" s="78">
        <v>1</v>
      </c>
      <c r="F183" s="78" t="s">
        <v>519</v>
      </c>
      <c r="G183" s="78" t="s">
        <v>519</v>
      </c>
      <c r="H183" s="78" t="s">
        <v>519</v>
      </c>
      <c r="I183" s="78" t="s">
        <v>519</v>
      </c>
      <c r="J183" s="78" t="s">
        <v>519</v>
      </c>
      <c r="K183" s="78" t="s">
        <v>519</v>
      </c>
      <c r="L183" s="78" t="s">
        <v>519</v>
      </c>
      <c r="M183" s="78">
        <v>1</v>
      </c>
      <c r="N183" s="78" t="s">
        <v>519</v>
      </c>
      <c r="O183" s="78">
        <v>1</v>
      </c>
      <c r="P183" s="78">
        <v>1</v>
      </c>
      <c r="Q183" s="78" t="s">
        <v>519</v>
      </c>
      <c r="R183" s="78" t="s">
        <v>519</v>
      </c>
      <c r="S183" s="78" t="s">
        <v>519</v>
      </c>
      <c r="T183" s="78" t="s">
        <v>519</v>
      </c>
      <c r="U183" s="78" t="s">
        <v>519</v>
      </c>
      <c r="V183" s="78" t="s">
        <v>519</v>
      </c>
      <c r="W183" s="78" t="s">
        <v>519</v>
      </c>
      <c r="X183" s="78">
        <v>1</v>
      </c>
      <c r="Y183" s="78" t="s">
        <v>519</v>
      </c>
      <c r="Z183" s="78">
        <v>1</v>
      </c>
      <c r="AA183" s="78" t="s">
        <v>519</v>
      </c>
      <c r="AB183" s="78">
        <v>1</v>
      </c>
      <c r="AC183" s="78">
        <v>1</v>
      </c>
      <c r="AD183" s="78">
        <v>1</v>
      </c>
      <c r="AE183" s="78" t="s">
        <v>519</v>
      </c>
      <c r="AF183" s="78">
        <v>1</v>
      </c>
      <c r="AG183" s="78" t="s">
        <v>519</v>
      </c>
      <c r="AH183" s="78" t="s">
        <v>519</v>
      </c>
      <c r="AI183" s="78">
        <v>1</v>
      </c>
      <c r="AJ183" s="78" t="s">
        <v>519</v>
      </c>
      <c r="AK183" s="78" t="s">
        <v>519</v>
      </c>
      <c r="AL183" s="78">
        <v>1</v>
      </c>
      <c r="AM183" s="78">
        <v>1</v>
      </c>
      <c r="AN183" s="78">
        <v>1</v>
      </c>
      <c r="AO183" s="78">
        <v>1</v>
      </c>
      <c r="AP183" s="78" t="s">
        <v>519</v>
      </c>
      <c r="AQ183" s="78" t="s">
        <v>519</v>
      </c>
      <c r="AR183" s="78" t="s">
        <v>519</v>
      </c>
      <c r="AS183" s="78" t="s">
        <v>519</v>
      </c>
      <c r="AT183" s="78">
        <v>1</v>
      </c>
    </row>
    <row r="184" spans="1:47" ht="35.1" customHeight="1" x14ac:dyDescent="0.2">
      <c r="A184" s="78">
        <v>182</v>
      </c>
      <c r="B184" s="79" t="s">
        <v>600</v>
      </c>
      <c r="C184" s="78" t="s">
        <v>399</v>
      </c>
      <c r="D184" s="78" t="s">
        <v>221</v>
      </c>
      <c r="E184" s="78" t="s">
        <v>519</v>
      </c>
      <c r="F184" s="78" t="s">
        <v>519</v>
      </c>
      <c r="G184" s="78" t="s">
        <v>519</v>
      </c>
      <c r="H184" s="78" t="s">
        <v>519</v>
      </c>
      <c r="I184" s="78" t="s">
        <v>519</v>
      </c>
      <c r="J184" s="78" t="s">
        <v>519</v>
      </c>
      <c r="K184" s="78" t="s">
        <v>519</v>
      </c>
      <c r="L184" s="78" t="s">
        <v>519</v>
      </c>
      <c r="M184" s="78" t="s">
        <v>519</v>
      </c>
      <c r="N184" s="78" t="s">
        <v>519</v>
      </c>
      <c r="O184" s="78" t="s">
        <v>519</v>
      </c>
      <c r="P184" s="78" t="s">
        <v>519</v>
      </c>
      <c r="Q184" s="78" t="s">
        <v>519</v>
      </c>
      <c r="R184" s="78" t="s">
        <v>519</v>
      </c>
      <c r="S184" s="78" t="s">
        <v>519</v>
      </c>
      <c r="T184" s="78" t="s">
        <v>519</v>
      </c>
      <c r="U184" s="78" t="s">
        <v>519</v>
      </c>
      <c r="V184" s="78" t="s">
        <v>519</v>
      </c>
      <c r="W184" s="78" t="s">
        <v>519</v>
      </c>
      <c r="X184" s="78" t="s">
        <v>519</v>
      </c>
      <c r="Y184" s="78" t="s">
        <v>519</v>
      </c>
      <c r="Z184" s="78" t="s">
        <v>519</v>
      </c>
      <c r="AA184" s="78" t="s">
        <v>519</v>
      </c>
      <c r="AB184" s="78" t="s">
        <v>519</v>
      </c>
      <c r="AC184" s="78" t="s">
        <v>519</v>
      </c>
      <c r="AD184" s="78" t="s">
        <v>519</v>
      </c>
      <c r="AE184" s="78" t="s">
        <v>519</v>
      </c>
      <c r="AF184" s="78" t="s">
        <v>519</v>
      </c>
      <c r="AG184" s="78" t="s">
        <v>519</v>
      </c>
      <c r="AH184" s="78" t="s">
        <v>519</v>
      </c>
      <c r="AI184" s="78" t="s">
        <v>519</v>
      </c>
      <c r="AJ184" s="78" t="s">
        <v>519</v>
      </c>
      <c r="AK184" s="78" t="s">
        <v>519</v>
      </c>
      <c r="AL184" s="78" t="s">
        <v>519</v>
      </c>
      <c r="AM184" s="78" t="s">
        <v>519</v>
      </c>
      <c r="AN184" s="78" t="s">
        <v>519</v>
      </c>
      <c r="AO184" s="78" t="s">
        <v>519</v>
      </c>
      <c r="AP184" s="78" t="s">
        <v>519</v>
      </c>
      <c r="AQ184" s="78" t="s">
        <v>519</v>
      </c>
      <c r="AR184" s="78" t="s">
        <v>519</v>
      </c>
      <c r="AS184" s="78" t="s">
        <v>519</v>
      </c>
      <c r="AT184" s="78" t="s">
        <v>519</v>
      </c>
      <c r="AU184" s="85"/>
    </row>
    <row r="185" spans="1:47" ht="35.1" customHeight="1" x14ac:dyDescent="0.2">
      <c r="A185" s="78">
        <v>183</v>
      </c>
      <c r="B185" s="79" t="s">
        <v>402</v>
      </c>
      <c r="C185" s="78" t="s">
        <v>399</v>
      </c>
      <c r="D185" s="78" t="s">
        <v>249</v>
      </c>
      <c r="E185" s="78">
        <v>1</v>
      </c>
      <c r="F185" s="78" t="s">
        <v>519</v>
      </c>
      <c r="G185" s="78" t="s">
        <v>519</v>
      </c>
      <c r="H185" s="78" t="s">
        <v>519</v>
      </c>
      <c r="I185" s="78" t="s">
        <v>519</v>
      </c>
      <c r="J185" s="78" t="s">
        <v>519</v>
      </c>
      <c r="K185" s="78" t="s">
        <v>519</v>
      </c>
      <c r="L185" s="78" t="s">
        <v>519</v>
      </c>
      <c r="M185" s="78" t="s">
        <v>519</v>
      </c>
      <c r="N185" s="78" t="s">
        <v>519</v>
      </c>
      <c r="O185" s="78" t="s">
        <v>519</v>
      </c>
      <c r="P185" s="78" t="s">
        <v>519</v>
      </c>
      <c r="Q185" s="78" t="s">
        <v>519</v>
      </c>
      <c r="R185" s="78" t="s">
        <v>519</v>
      </c>
      <c r="S185" s="78" t="s">
        <v>519</v>
      </c>
      <c r="T185" s="78" t="s">
        <v>519</v>
      </c>
      <c r="U185" s="78" t="s">
        <v>519</v>
      </c>
      <c r="V185" s="78" t="s">
        <v>519</v>
      </c>
      <c r="W185" s="78" t="s">
        <v>519</v>
      </c>
      <c r="X185" s="78" t="s">
        <v>519</v>
      </c>
      <c r="Y185" s="78" t="s">
        <v>519</v>
      </c>
      <c r="Z185" s="78" t="s">
        <v>519</v>
      </c>
      <c r="AA185" s="78" t="s">
        <v>519</v>
      </c>
      <c r="AB185" s="78" t="s">
        <v>519</v>
      </c>
      <c r="AC185" s="78" t="s">
        <v>519</v>
      </c>
      <c r="AD185" s="78" t="s">
        <v>519</v>
      </c>
      <c r="AE185" s="78" t="s">
        <v>519</v>
      </c>
      <c r="AF185" s="78" t="s">
        <v>519</v>
      </c>
      <c r="AG185" s="78" t="s">
        <v>519</v>
      </c>
      <c r="AH185" s="78" t="s">
        <v>519</v>
      </c>
      <c r="AI185" s="78" t="s">
        <v>519</v>
      </c>
      <c r="AJ185" s="78" t="s">
        <v>519</v>
      </c>
      <c r="AK185" s="78" t="s">
        <v>519</v>
      </c>
      <c r="AL185" s="78" t="s">
        <v>519</v>
      </c>
      <c r="AM185" s="78" t="s">
        <v>519</v>
      </c>
      <c r="AN185" s="78" t="s">
        <v>519</v>
      </c>
      <c r="AO185" s="78" t="s">
        <v>519</v>
      </c>
      <c r="AP185" s="78" t="s">
        <v>519</v>
      </c>
      <c r="AQ185" s="78" t="s">
        <v>519</v>
      </c>
      <c r="AR185" s="78" t="s">
        <v>519</v>
      </c>
      <c r="AS185" s="78" t="s">
        <v>519</v>
      </c>
      <c r="AT185" s="78" t="s">
        <v>519</v>
      </c>
      <c r="AU185" s="85"/>
    </row>
    <row r="186" spans="1:47" ht="35.1" customHeight="1" x14ac:dyDescent="0.2">
      <c r="A186" s="78">
        <v>184</v>
      </c>
      <c r="B186" s="79" t="s">
        <v>601</v>
      </c>
      <c r="C186" s="78" t="s">
        <v>602</v>
      </c>
      <c r="D186" s="78" t="s">
        <v>189</v>
      </c>
      <c r="E186" s="78">
        <v>1</v>
      </c>
      <c r="F186" s="78">
        <v>1</v>
      </c>
      <c r="G186" s="78">
        <v>1</v>
      </c>
      <c r="H186" s="78">
        <v>1</v>
      </c>
      <c r="I186" s="78">
        <v>1</v>
      </c>
      <c r="J186" s="78">
        <v>1</v>
      </c>
      <c r="K186" s="78" t="s">
        <v>519</v>
      </c>
      <c r="L186" s="78" t="s">
        <v>519</v>
      </c>
      <c r="M186" s="78">
        <v>1</v>
      </c>
      <c r="N186" s="78">
        <v>1</v>
      </c>
      <c r="O186" s="78" t="s">
        <v>519</v>
      </c>
      <c r="P186" s="78" t="s">
        <v>519</v>
      </c>
      <c r="Q186" s="78">
        <v>1</v>
      </c>
      <c r="R186" s="78" t="s">
        <v>519</v>
      </c>
      <c r="S186" s="78" t="s">
        <v>519</v>
      </c>
      <c r="T186" s="78" t="s">
        <v>519</v>
      </c>
      <c r="U186" s="78" t="s">
        <v>519</v>
      </c>
      <c r="V186" s="78" t="s">
        <v>519</v>
      </c>
      <c r="W186" s="78" t="s">
        <v>519</v>
      </c>
      <c r="X186" s="78" t="s">
        <v>519</v>
      </c>
      <c r="Y186" s="78" t="s">
        <v>519</v>
      </c>
      <c r="Z186" s="78">
        <v>1</v>
      </c>
      <c r="AA186" s="78">
        <v>1</v>
      </c>
      <c r="AB186" s="78">
        <v>1</v>
      </c>
      <c r="AC186" s="78">
        <v>1</v>
      </c>
      <c r="AD186" s="78" t="s">
        <v>519</v>
      </c>
      <c r="AE186" s="78" t="s">
        <v>519</v>
      </c>
      <c r="AF186" s="78">
        <v>1</v>
      </c>
      <c r="AG186" s="78">
        <v>1</v>
      </c>
      <c r="AH186" s="78" t="s">
        <v>519</v>
      </c>
      <c r="AI186" s="78" t="s">
        <v>519</v>
      </c>
      <c r="AJ186" s="78" t="s">
        <v>519</v>
      </c>
      <c r="AK186" s="78" t="s">
        <v>519</v>
      </c>
      <c r="AL186" s="78">
        <v>1</v>
      </c>
      <c r="AM186" s="78">
        <v>1</v>
      </c>
      <c r="AN186" s="78">
        <v>1</v>
      </c>
      <c r="AO186" s="78" t="s">
        <v>519</v>
      </c>
      <c r="AP186" s="78" t="s">
        <v>519</v>
      </c>
      <c r="AQ186" s="78" t="s">
        <v>519</v>
      </c>
      <c r="AR186" s="78" t="s">
        <v>519</v>
      </c>
      <c r="AS186" s="78">
        <v>1</v>
      </c>
      <c r="AT186" s="78">
        <v>1</v>
      </c>
    </row>
    <row r="187" spans="1:47" ht="35.1" customHeight="1" x14ac:dyDescent="0.2">
      <c r="A187" s="78">
        <v>185</v>
      </c>
      <c r="B187" s="79" t="s">
        <v>603</v>
      </c>
      <c r="C187" s="78" t="s">
        <v>602</v>
      </c>
      <c r="D187" s="78" t="s">
        <v>193</v>
      </c>
      <c r="E187" s="78">
        <v>1</v>
      </c>
      <c r="F187" s="78">
        <v>1</v>
      </c>
      <c r="G187" s="78">
        <v>1</v>
      </c>
      <c r="H187" s="78" t="s">
        <v>519</v>
      </c>
      <c r="I187" s="78">
        <v>1</v>
      </c>
      <c r="J187" s="78">
        <v>1</v>
      </c>
      <c r="K187" s="78">
        <v>1</v>
      </c>
      <c r="L187" s="78" t="s">
        <v>519</v>
      </c>
      <c r="M187" s="78">
        <v>1</v>
      </c>
      <c r="N187" s="78">
        <v>1</v>
      </c>
      <c r="O187" s="78">
        <v>1</v>
      </c>
      <c r="P187" s="78" t="s">
        <v>519</v>
      </c>
      <c r="Q187" s="78">
        <v>1</v>
      </c>
      <c r="R187" s="78" t="s">
        <v>519</v>
      </c>
      <c r="S187" s="78">
        <v>1</v>
      </c>
      <c r="T187" s="78" t="s">
        <v>519</v>
      </c>
      <c r="U187" s="78" t="s">
        <v>519</v>
      </c>
      <c r="V187" s="78" t="s">
        <v>519</v>
      </c>
      <c r="W187" s="78" t="s">
        <v>519</v>
      </c>
      <c r="X187" s="78">
        <v>1</v>
      </c>
      <c r="Y187" s="78" t="s">
        <v>519</v>
      </c>
      <c r="Z187" s="78">
        <v>1</v>
      </c>
      <c r="AA187" s="78">
        <v>1</v>
      </c>
      <c r="AB187" s="78">
        <v>1</v>
      </c>
      <c r="AC187" s="78">
        <v>1</v>
      </c>
      <c r="AD187" s="78">
        <v>1</v>
      </c>
      <c r="AE187" s="78">
        <v>1</v>
      </c>
      <c r="AF187" s="78">
        <v>1</v>
      </c>
      <c r="AG187" s="78">
        <v>1</v>
      </c>
      <c r="AH187" s="78" t="s">
        <v>519</v>
      </c>
      <c r="AI187" s="78">
        <v>1</v>
      </c>
      <c r="AJ187" s="78">
        <v>1</v>
      </c>
      <c r="AK187" s="78" t="s">
        <v>519</v>
      </c>
      <c r="AL187" s="78">
        <v>1</v>
      </c>
      <c r="AM187" s="78">
        <v>1</v>
      </c>
      <c r="AN187" s="78">
        <v>1</v>
      </c>
      <c r="AO187" s="78">
        <v>1</v>
      </c>
      <c r="AP187" s="78" t="s">
        <v>519</v>
      </c>
      <c r="AQ187" s="78" t="s">
        <v>519</v>
      </c>
      <c r="AR187" s="78" t="s">
        <v>519</v>
      </c>
      <c r="AS187" s="78" t="s">
        <v>519</v>
      </c>
      <c r="AT187" s="78" t="s">
        <v>519</v>
      </c>
    </row>
    <row r="188" spans="1:47" ht="35.1" customHeight="1" x14ac:dyDescent="0.2">
      <c r="A188" s="78">
        <v>186</v>
      </c>
      <c r="B188" s="79" t="s">
        <v>604</v>
      </c>
      <c r="C188" s="78" t="s">
        <v>602</v>
      </c>
      <c r="D188" s="78" t="s">
        <v>201</v>
      </c>
      <c r="E188" s="78">
        <v>1</v>
      </c>
      <c r="F188" s="78">
        <v>1</v>
      </c>
      <c r="G188" s="78" t="s">
        <v>519</v>
      </c>
      <c r="H188" s="78">
        <v>1</v>
      </c>
      <c r="I188" s="78" t="s">
        <v>519</v>
      </c>
      <c r="J188" s="78" t="s">
        <v>519</v>
      </c>
      <c r="K188" s="78" t="s">
        <v>519</v>
      </c>
      <c r="L188" s="78" t="s">
        <v>519</v>
      </c>
      <c r="M188" s="78">
        <v>1</v>
      </c>
      <c r="N188" s="78">
        <v>1</v>
      </c>
      <c r="O188" s="78" t="s">
        <v>519</v>
      </c>
      <c r="P188" s="78" t="s">
        <v>519</v>
      </c>
      <c r="Q188" s="78" t="s">
        <v>519</v>
      </c>
      <c r="R188" s="78" t="s">
        <v>519</v>
      </c>
      <c r="S188" s="78" t="s">
        <v>519</v>
      </c>
      <c r="T188" s="78" t="s">
        <v>519</v>
      </c>
      <c r="U188" s="78" t="s">
        <v>519</v>
      </c>
      <c r="V188" s="78" t="s">
        <v>519</v>
      </c>
      <c r="W188" s="78" t="s">
        <v>519</v>
      </c>
      <c r="X188" s="78" t="s">
        <v>519</v>
      </c>
      <c r="Y188" s="78" t="s">
        <v>519</v>
      </c>
      <c r="Z188" s="78">
        <v>1</v>
      </c>
      <c r="AA188" s="78">
        <v>1</v>
      </c>
      <c r="AB188" s="78">
        <v>1</v>
      </c>
      <c r="AC188" s="78">
        <v>1</v>
      </c>
      <c r="AD188" s="78" t="s">
        <v>519</v>
      </c>
      <c r="AE188" s="78" t="s">
        <v>519</v>
      </c>
      <c r="AF188" s="78">
        <v>1</v>
      </c>
      <c r="AG188" s="78">
        <v>1</v>
      </c>
      <c r="AH188" s="78" t="s">
        <v>519</v>
      </c>
      <c r="AI188" s="78" t="s">
        <v>519</v>
      </c>
      <c r="AJ188" s="78" t="s">
        <v>519</v>
      </c>
      <c r="AK188" s="78" t="s">
        <v>519</v>
      </c>
      <c r="AL188" s="78">
        <v>1</v>
      </c>
      <c r="AM188" s="78">
        <v>1</v>
      </c>
      <c r="AN188" s="78">
        <v>1</v>
      </c>
      <c r="AO188" s="78" t="s">
        <v>519</v>
      </c>
      <c r="AP188" s="78" t="s">
        <v>519</v>
      </c>
      <c r="AQ188" s="78" t="s">
        <v>519</v>
      </c>
      <c r="AR188" s="78">
        <v>1</v>
      </c>
      <c r="AS188" s="78" t="s">
        <v>519</v>
      </c>
      <c r="AT188" s="78">
        <v>1</v>
      </c>
    </row>
    <row r="189" spans="1:47" ht="35.1" customHeight="1" x14ac:dyDescent="0.2">
      <c r="A189" s="78">
        <v>187</v>
      </c>
      <c r="B189" s="79" t="s">
        <v>605</v>
      </c>
      <c r="C189" s="78" t="s">
        <v>602</v>
      </c>
      <c r="D189" s="78" t="s">
        <v>205</v>
      </c>
      <c r="E189" s="78">
        <v>1</v>
      </c>
      <c r="F189" s="78">
        <v>1</v>
      </c>
      <c r="G189" s="78">
        <v>1</v>
      </c>
      <c r="H189" s="78">
        <v>1</v>
      </c>
      <c r="I189" s="78">
        <v>1</v>
      </c>
      <c r="J189" s="78">
        <v>1</v>
      </c>
      <c r="K189" s="78">
        <v>1</v>
      </c>
      <c r="L189" s="78">
        <v>1</v>
      </c>
      <c r="M189" s="78">
        <v>1</v>
      </c>
      <c r="N189" s="78">
        <v>1</v>
      </c>
      <c r="O189" s="78" t="s">
        <v>519</v>
      </c>
      <c r="P189" s="78">
        <v>1</v>
      </c>
      <c r="Q189" s="78">
        <v>1</v>
      </c>
      <c r="R189" s="78">
        <v>1</v>
      </c>
      <c r="S189" s="78">
        <v>1</v>
      </c>
      <c r="T189" s="78" t="s">
        <v>519</v>
      </c>
      <c r="U189" s="78" t="s">
        <v>519</v>
      </c>
      <c r="V189" s="78" t="s">
        <v>519</v>
      </c>
      <c r="W189" s="78" t="s">
        <v>519</v>
      </c>
      <c r="X189" s="78">
        <v>1</v>
      </c>
      <c r="Y189" s="78" t="s">
        <v>519</v>
      </c>
      <c r="Z189" s="78">
        <v>1</v>
      </c>
      <c r="AA189" s="78">
        <v>1</v>
      </c>
      <c r="AB189" s="78">
        <v>1</v>
      </c>
      <c r="AC189" s="78">
        <v>1</v>
      </c>
      <c r="AD189" s="78">
        <v>1</v>
      </c>
      <c r="AE189" s="78" t="s">
        <v>519</v>
      </c>
      <c r="AF189" s="78">
        <v>1</v>
      </c>
      <c r="AG189" s="78">
        <v>1</v>
      </c>
      <c r="AH189" s="78" t="s">
        <v>519</v>
      </c>
      <c r="AI189" s="78" t="s">
        <v>519</v>
      </c>
      <c r="AJ189" s="78" t="s">
        <v>519</v>
      </c>
      <c r="AK189" s="78" t="s">
        <v>519</v>
      </c>
      <c r="AL189" s="78">
        <v>1</v>
      </c>
      <c r="AM189" s="78">
        <v>1</v>
      </c>
      <c r="AN189" s="78">
        <v>1</v>
      </c>
      <c r="AO189" s="78">
        <v>1</v>
      </c>
      <c r="AP189" s="78">
        <v>1</v>
      </c>
      <c r="AQ189" s="78" t="s">
        <v>519</v>
      </c>
      <c r="AR189" s="78" t="s">
        <v>519</v>
      </c>
      <c r="AS189" s="78" t="s">
        <v>519</v>
      </c>
      <c r="AT189" s="78" t="s">
        <v>519</v>
      </c>
    </row>
    <row r="190" spans="1:47" ht="35.1" customHeight="1" x14ac:dyDescent="0.2">
      <c r="A190" s="78">
        <v>188</v>
      </c>
      <c r="B190" s="79" t="s">
        <v>408</v>
      </c>
      <c r="C190" s="78" t="s">
        <v>602</v>
      </c>
      <c r="D190" s="78" t="s">
        <v>213</v>
      </c>
      <c r="E190" s="78">
        <v>1</v>
      </c>
      <c r="F190" s="78" t="s">
        <v>519</v>
      </c>
      <c r="G190" s="78">
        <v>1</v>
      </c>
      <c r="H190" s="78" t="s">
        <v>519</v>
      </c>
      <c r="I190" s="78">
        <v>1</v>
      </c>
      <c r="J190" s="78">
        <v>1</v>
      </c>
      <c r="K190" s="78">
        <v>1</v>
      </c>
      <c r="L190" s="78">
        <v>1</v>
      </c>
      <c r="M190" s="78">
        <v>1</v>
      </c>
      <c r="N190" s="78" t="s">
        <v>519</v>
      </c>
      <c r="O190" s="78" t="s">
        <v>519</v>
      </c>
      <c r="P190" s="78" t="s">
        <v>519</v>
      </c>
      <c r="Q190" s="78">
        <v>1</v>
      </c>
      <c r="R190" s="78" t="s">
        <v>519</v>
      </c>
      <c r="S190" s="78">
        <v>1</v>
      </c>
      <c r="T190" s="78" t="s">
        <v>519</v>
      </c>
      <c r="U190" s="78" t="s">
        <v>519</v>
      </c>
      <c r="V190" s="78" t="s">
        <v>519</v>
      </c>
      <c r="W190" s="78" t="s">
        <v>519</v>
      </c>
      <c r="X190" s="78" t="s">
        <v>519</v>
      </c>
      <c r="Y190" s="78" t="s">
        <v>519</v>
      </c>
      <c r="Z190" s="78">
        <v>1</v>
      </c>
      <c r="AA190" s="78" t="s">
        <v>519</v>
      </c>
      <c r="AB190" s="78" t="s">
        <v>519</v>
      </c>
      <c r="AC190" s="78" t="s">
        <v>519</v>
      </c>
      <c r="AD190" s="78" t="s">
        <v>519</v>
      </c>
      <c r="AE190" s="78" t="s">
        <v>519</v>
      </c>
      <c r="AF190" s="78" t="s">
        <v>519</v>
      </c>
      <c r="AG190" s="78" t="s">
        <v>519</v>
      </c>
      <c r="AH190" s="78" t="s">
        <v>519</v>
      </c>
      <c r="AI190" s="78" t="s">
        <v>519</v>
      </c>
      <c r="AJ190" s="78" t="s">
        <v>519</v>
      </c>
      <c r="AK190" s="78" t="s">
        <v>519</v>
      </c>
      <c r="AL190" s="78">
        <v>1</v>
      </c>
      <c r="AM190" s="78">
        <v>1</v>
      </c>
      <c r="AN190" s="78">
        <v>1</v>
      </c>
      <c r="AO190" s="78">
        <v>1</v>
      </c>
      <c r="AP190" s="78" t="s">
        <v>519</v>
      </c>
      <c r="AQ190" s="78" t="s">
        <v>519</v>
      </c>
      <c r="AR190" s="78" t="s">
        <v>519</v>
      </c>
      <c r="AS190" s="78" t="s">
        <v>519</v>
      </c>
      <c r="AT190" s="78" t="s">
        <v>519</v>
      </c>
    </row>
    <row r="191" spans="1:47" ht="35.1" customHeight="1" x14ac:dyDescent="0.2">
      <c r="A191" s="78">
        <v>189</v>
      </c>
      <c r="B191" s="79" t="s">
        <v>606</v>
      </c>
      <c r="C191" s="78" t="s">
        <v>602</v>
      </c>
      <c r="D191" s="78" t="s">
        <v>217</v>
      </c>
      <c r="E191" s="78">
        <v>1</v>
      </c>
      <c r="F191" s="78">
        <v>1</v>
      </c>
      <c r="G191" s="78">
        <v>1</v>
      </c>
      <c r="H191" s="78" t="s">
        <v>519</v>
      </c>
      <c r="I191" s="78" t="s">
        <v>519</v>
      </c>
      <c r="J191" s="78" t="s">
        <v>519</v>
      </c>
      <c r="K191" s="78" t="s">
        <v>519</v>
      </c>
      <c r="L191" s="78" t="s">
        <v>519</v>
      </c>
      <c r="M191" s="78">
        <v>1</v>
      </c>
      <c r="N191" s="78">
        <v>1</v>
      </c>
      <c r="O191" s="78" t="s">
        <v>519</v>
      </c>
      <c r="P191" s="78" t="s">
        <v>519</v>
      </c>
      <c r="Q191" s="78" t="s">
        <v>519</v>
      </c>
      <c r="R191" s="78" t="s">
        <v>519</v>
      </c>
      <c r="S191" s="78" t="s">
        <v>519</v>
      </c>
      <c r="T191" s="78" t="s">
        <v>519</v>
      </c>
      <c r="U191" s="78" t="s">
        <v>519</v>
      </c>
      <c r="V191" s="78" t="s">
        <v>519</v>
      </c>
      <c r="W191" s="78" t="s">
        <v>519</v>
      </c>
      <c r="X191" s="78" t="s">
        <v>519</v>
      </c>
      <c r="Y191" s="78" t="s">
        <v>519</v>
      </c>
      <c r="Z191" s="78">
        <v>1</v>
      </c>
      <c r="AA191" s="78">
        <v>1</v>
      </c>
      <c r="AB191" s="78">
        <v>1</v>
      </c>
      <c r="AC191" s="78">
        <v>1</v>
      </c>
      <c r="AD191" s="78" t="s">
        <v>519</v>
      </c>
      <c r="AE191" s="78" t="s">
        <v>519</v>
      </c>
      <c r="AF191" s="78">
        <v>1</v>
      </c>
      <c r="AG191" s="78" t="s">
        <v>519</v>
      </c>
      <c r="AH191" s="78" t="s">
        <v>519</v>
      </c>
      <c r="AI191" s="78" t="s">
        <v>519</v>
      </c>
      <c r="AJ191" s="78" t="s">
        <v>519</v>
      </c>
      <c r="AK191" s="78" t="s">
        <v>519</v>
      </c>
      <c r="AL191" s="78" t="s">
        <v>519</v>
      </c>
      <c r="AM191" s="78">
        <v>1</v>
      </c>
      <c r="AN191" s="78">
        <v>1</v>
      </c>
      <c r="AO191" s="78">
        <v>1</v>
      </c>
      <c r="AP191" s="78" t="s">
        <v>519</v>
      </c>
      <c r="AQ191" s="78" t="s">
        <v>519</v>
      </c>
      <c r="AR191" s="78" t="s">
        <v>519</v>
      </c>
      <c r="AS191" s="78" t="s">
        <v>519</v>
      </c>
      <c r="AT191" s="78">
        <v>1</v>
      </c>
    </row>
    <row r="192" spans="1:47" ht="35.1" customHeight="1" x14ac:dyDescent="0.2">
      <c r="A192" s="78">
        <v>190</v>
      </c>
      <c r="B192" s="82" t="s">
        <v>607</v>
      </c>
      <c r="C192" s="78" t="s">
        <v>602</v>
      </c>
      <c r="D192" s="78" t="s">
        <v>221</v>
      </c>
      <c r="E192" s="78">
        <v>1</v>
      </c>
      <c r="F192" s="78">
        <v>1</v>
      </c>
      <c r="G192" s="78">
        <v>1</v>
      </c>
      <c r="H192" s="78" t="s">
        <v>519</v>
      </c>
      <c r="I192" s="78">
        <v>1</v>
      </c>
      <c r="J192" s="78">
        <v>1</v>
      </c>
      <c r="K192" s="78">
        <v>1</v>
      </c>
      <c r="L192" s="78">
        <v>1</v>
      </c>
      <c r="M192" s="78" t="s">
        <v>519</v>
      </c>
      <c r="N192" s="78">
        <v>1</v>
      </c>
      <c r="O192" s="78" t="s">
        <v>519</v>
      </c>
      <c r="P192" s="78" t="s">
        <v>519</v>
      </c>
      <c r="Q192" s="78">
        <v>1</v>
      </c>
      <c r="R192" s="78" t="s">
        <v>519</v>
      </c>
      <c r="S192" s="78" t="s">
        <v>519</v>
      </c>
      <c r="T192" s="78" t="s">
        <v>519</v>
      </c>
      <c r="U192" s="78" t="s">
        <v>519</v>
      </c>
      <c r="V192" s="78" t="s">
        <v>519</v>
      </c>
      <c r="W192" s="78" t="s">
        <v>519</v>
      </c>
      <c r="X192" s="78" t="s">
        <v>519</v>
      </c>
      <c r="Y192" s="78" t="s">
        <v>519</v>
      </c>
      <c r="Z192" s="78" t="s">
        <v>519</v>
      </c>
      <c r="AA192" s="78" t="s">
        <v>519</v>
      </c>
      <c r="AB192" s="78" t="s">
        <v>519</v>
      </c>
      <c r="AC192" s="78" t="s">
        <v>519</v>
      </c>
      <c r="AD192" s="78" t="s">
        <v>519</v>
      </c>
      <c r="AE192" s="78" t="s">
        <v>519</v>
      </c>
      <c r="AF192" s="78" t="s">
        <v>519</v>
      </c>
      <c r="AG192" s="78" t="s">
        <v>519</v>
      </c>
      <c r="AH192" s="78" t="s">
        <v>519</v>
      </c>
      <c r="AI192" s="78" t="s">
        <v>519</v>
      </c>
      <c r="AJ192" s="78" t="s">
        <v>519</v>
      </c>
      <c r="AK192" s="78" t="s">
        <v>519</v>
      </c>
      <c r="AL192" s="78" t="s">
        <v>519</v>
      </c>
      <c r="AM192" s="78">
        <v>1</v>
      </c>
      <c r="AN192" s="78">
        <v>1</v>
      </c>
      <c r="AO192" s="78" t="s">
        <v>519</v>
      </c>
      <c r="AP192" s="78" t="s">
        <v>519</v>
      </c>
      <c r="AQ192" s="78" t="s">
        <v>519</v>
      </c>
      <c r="AR192" s="78" t="s">
        <v>519</v>
      </c>
      <c r="AS192" s="78">
        <v>1</v>
      </c>
      <c r="AT192" s="78">
        <v>1</v>
      </c>
    </row>
    <row r="193" spans="1:46" ht="35.1" customHeight="1" x14ac:dyDescent="0.2">
      <c r="A193" s="78">
        <v>191</v>
      </c>
      <c r="B193" s="79" t="s">
        <v>410</v>
      </c>
      <c r="C193" s="78" t="s">
        <v>602</v>
      </c>
      <c r="D193" s="78" t="s">
        <v>223</v>
      </c>
      <c r="E193" s="78">
        <v>1</v>
      </c>
      <c r="F193" s="78" t="s">
        <v>519</v>
      </c>
      <c r="G193" s="78">
        <v>1</v>
      </c>
      <c r="H193" s="78" t="s">
        <v>519</v>
      </c>
      <c r="I193" s="78" t="s">
        <v>519</v>
      </c>
      <c r="J193" s="78" t="s">
        <v>519</v>
      </c>
      <c r="K193" s="78">
        <v>1</v>
      </c>
      <c r="L193" s="78">
        <v>1</v>
      </c>
      <c r="M193" s="78">
        <v>1</v>
      </c>
      <c r="N193" s="78">
        <v>1</v>
      </c>
      <c r="O193" s="78" t="s">
        <v>519</v>
      </c>
      <c r="P193" s="78" t="s">
        <v>519</v>
      </c>
      <c r="Q193" s="78">
        <v>1</v>
      </c>
      <c r="R193" s="78" t="s">
        <v>519</v>
      </c>
      <c r="S193" s="78">
        <v>1</v>
      </c>
      <c r="T193" s="78" t="s">
        <v>519</v>
      </c>
      <c r="U193" s="78" t="s">
        <v>519</v>
      </c>
      <c r="V193" s="78" t="s">
        <v>519</v>
      </c>
      <c r="W193" s="78" t="s">
        <v>519</v>
      </c>
      <c r="X193" s="78" t="s">
        <v>519</v>
      </c>
      <c r="Y193" s="78" t="s">
        <v>519</v>
      </c>
      <c r="Z193" s="78">
        <v>1</v>
      </c>
      <c r="AA193" s="78" t="s">
        <v>519</v>
      </c>
      <c r="AB193" s="78" t="s">
        <v>519</v>
      </c>
      <c r="AC193" s="78">
        <v>1</v>
      </c>
      <c r="AD193" s="78" t="s">
        <v>519</v>
      </c>
      <c r="AE193" s="78" t="s">
        <v>519</v>
      </c>
      <c r="AF193" s="78" t="s">
        <v>519</v>
      </c>
      <c r="AG193" s="78" t="s">
        <v>519</v>
      </c>
      <c r="AH193" s="78" t="s">
        <v>519</v>
      </c>
      <c r="AI193" s="78">
        <v>1</v>
      </c>
      <c r="AJ193" s="78">
        <v>1</v>
      </c>
      <c r="AK193" s="78" t="s">
        <v>519</v>
      </c>
      <c r="AL193" s="78" t="s">
        <v>519</v>
      </c>
      <c r="AM193" s="78">
        <v>1</v>
      </c>
      <c r="AN193" s="78">
        <v>1</v>
      </c>
      <c r="AO193" s="78" t="s">
        <v>519</v>
      </c>
      <c r="AP193" s="78" t="s">
        <v>519</v>
      </c>
      <c r="AQ193" s="78" t="s">
        <v>519</v>
      </c>
      <c r="AR193" s="78" t="s">
        <v>519</v>
      </c>
      <c r="AS193" s="78" t="s">
        <v>519</v>
      </c>
      <c r="AT193" s="78" t="s">
        <v>519</v>
      </c>
    </row>
    <row r="194" spans="1:46" ht="35.1" customHeight="1" x14ac:dyDescent="0.2">
      <c r="A194" s="78">
        <v>192</v>
      </c>
      <c r="B194" s="79" t="s">
        <v>608</v>
      </c>
      <c r="C194" s="78" t="s">
        <v>602</v>
      </c>
      <c r="D194" s="78" t="s">
        <v>227</v>
      </c>
      <c r="E194" s="78">
        <v>1</v>
      </c>
      <c r="F194" s="78" t="s">
        <v>519</v>
      </c>
      <c r="G194" s="78">
        <v>1</v>
      </c>
      <c r="H194" s="78" t="s">
        <v>519</v>
      </c>
      <c r="I194" s="78" t="s">
        <v>519</v>
      </c>
      <c r="J194" s="78" t="s">
        <v>519</v>
      </c>
      <c r="K194" s="78">
        <v>1</v>
      </c>
      <c r="L194" s="78" t="s">
        <v>519</v>
      </c>
      <c r="M194" s="78">
        <v>1</v>
      </c>
      <c r="N194" s="78">
        <v>1</v>
      </c>
      <c r="O194" s="78" t="s">
        <v>519</v>
      </c>
      <c r="P194" s="78" t="s">
        <v>519</v>
      </c>
      <c r="Q194" s="78" t="s">
        <v>519</v>
      </c>
      <c r="R194" s="78" t="s">
        <v>519</v>
      </c>
      <c r="S194" s="78" t="s">
        <v>519</v>
      </c>
      <c r="T194" s="78" t="s">
        <v>519</v>
      </c>
      <c r="U194" s="78" t="s">
        <v>519</v>
      </c>
      <c r="V194" s="78" t="s">
        <v>519</v>
      </c>
      <c r="W194" s="78" t="s">
        <v>519</v>
      </c>
      <c r="X194" s="78" t="s">
        <v>519</v>
      </c>
      <c r="Y194" s="78" t="s">
        <v>519</v>
      </c>
      <c r="Z194" s="78">
        <v>1</v>
      </c>
      <c r="AA194" s="78">
        <v>1</v>
      </c>
      <c r="AB194" s="78" t="s">
        <v>519</v>
      </c>
      <c r="AC194" s="78">
        <v>1</v>
      </c>
      <c r="AD194" s="78" t="s">
        <v>519</v>
      </c>
      <c r="AE194" s="78" t="s">
        <v>519</v>
      </c>
      <c r="AF194" s="78">
        <v>1</v>
      </c>
      <c r="AG194" s="78">
        <v>1</v>
      </c>
      <c r="AH194" s="78" t="s">
        <v>519</v>
      </c>
      <c r="AI194" s="78" t="s">
        <v>519</v>
      </c>
      <c r="AJ194" s="78" t="s">
        <v>519</v>
      </c>
      <c r="AK194" s="78" t="s">
        <v>519</v>
      </c>
      <c r="AL194" s="78" t="s">
        <v>519</v>
      </c>
      <c r="AM194" s="78">
        <v>1</v>
      </c>
      <c r="AN194" s="78" t="s">
        <v>519</v>
      </c>
      <c r="AO194" s="78">
        <v>1</v>
      </c>
      <c r="AP194" s="78" t="s">
        <v>519</v>
      </c>
      <c r="AQ194" s="78" t="s">
        <v>519</v>
      </c>
      <c r="AR194" s="78" t="s">
        <v>519</v>
      </c>
      <c r="AS194" s="78" t="s">
        <v>519</v>
      </c>
      <c r="AT194" s="78" t="s">
        <v>519</v>
      </c>
    </row>
    <row r="195" spans="1:46" ht="35.1" customHeight="1" x14ac:dyDescent="0.2">
      <c r="A195" s="78">
        <v>193</v>
      </c>
      <c r="B195" s="79" t="s">
        <v>411</v>
      </c>
      <c r="C195" s="78" t="s">
        <v>602</v>
      </c>
      <c r="D195" s="78" t="s">
        <v>233</v>
      </c>
      <c r="E195" s="78">
        <v>1</v>
      </c>
      <c r="F195" s="78" t="s">
        <v>519</v>
      </c>
      <c r="G195" s="78">
        <v>1</v>
      </c>
      <c r="H195" s="78" t="s">
        <v>519</v>
      </c>
      <c r="I195" s="78" t="s">
        <v>519</v>
      </c>
      <c r="J195" s="78" t="s">
        <v>519</v>
      </c>
      <c r="K195" s="78">
        <v>1</v>
      </c>
      <c r="L195" s="78" t="s">
        <v>519</v>
      </c>
      <c r="M195" s="78">
        <v>1</v>
      </c>
      <c r="N195" s="78">
        <v>1</v>
      </c>
      <c r="O195" s="78" t="s">
        <v>519</v>
      </c>
      <c r="P195" s="78" t="s">
        <v>519</v>
      </c>
      <c r="Q195" s="78">
        <v>1</v>
      </c>
      <c r="R195" s="78" t="s">
        <v>519</v>
      </c>
      <c r="S195" s="78">
        <v>1</v>
      </c>
      <c r="T195" s="78" t="s">
        <v>519</v>
      </c>
      <c r="U195" s="78" t="s">
        <v>519</v>
      </c>
      <c r="V195" s="78" t="s">
        <v>519</v>
      </c>
      <c r="W195" s="78" t="s">
        <v>519</v>
      </c>
      <c r="X195" s="78" t="s">
        <v>519</v>
      </c>
      <c r="Y195" s="78" t="s">
        <v>519</v>
      </c>
      <c r="Z195" s="78">
        <v>1</v>
      </c>
      <c r="AA195" s="78">
        <v>1</v>
      </c>
      <c r="AB195" s="78" t="s">
        <v>519</v>
      </c>
      <c r="AC195" s="78">
        <v>1</v>
      </c>
      <c r="AD195" s="78" t="s">
        <v>519</v>
      </c>
      <c r="AE195" s="78" t="s">
        <v>519</v>
      </c>
      <c r="AF195" s="78">
        <v>1</v>
      </c>
      <c r="AG195" s="78">
        <v>1</v>
      </c>
      <c r="AH195" s="78" t="s">
        <v>519</v>
      </c>
      <c r="AI195" s="78" t="s">
        <v>519</v>
      </c>
      <c r="AJ195" s="78" t="s">
        <v>519</v>
      </c>
      <c r="AK195" s="78" t="s">
        <v>519</v>
      </c>
      <c r="AL195" s="78">
        <v>1</v>
      </c>
      <c r="AM195" s="78">
        <v>1</v>
      </c>
      <c r="AN195" s="78" t="s">
        <v>519</v>
      </c>
      <c r="AO195" s="78">
        <v>1</v>
      </c>
      <c r="AP195" s="78" t="s">
        <v>519</v>
      </c>
      <c r="AQ195" s="78" t="s">
        <v>519</v>
      </c>
      <c r="AR195" s="78" t="s">
        <v>519</v>
      </c>
      <c r="AS195" s="78" t="s">
        <v>519</v>
      </c>
      <c r="AT195" s="78">
        <v>1</v>
      </c>
    </row>
    <row r="196" spans="1:46" ht="35.1" customHeight="1" x14ac:dyDescent="0.2">
      <c r="A196" s="78">
        <v>194</v>
      </c>
      <c r="B196" s="82" t="s">
        <v>609</v>
      </c>
      <c r="C196" s="78" t="s">
        <v>602</v>
      </c>
      <c r="D196" s="78" t="s">
        <v>234</v>
      </c>
      <c r="E196" s="78">
        <v>1</v>
      </c>
      <c r="F196" s="78">
        <v>1</v>
      </c>
      <c r="G196" s="78" t="s">
        <v>519</v>
      </c>
      <c r="H196" s="78">
        <v>1</v>
      </c>
      <c r="I196" s="78" t="s">
        <v>519</v>
      </c>
      <c r="J196" s="78" t="s">
        <v>519</v>
      </c>
      <c r="K196" s="78">
        <v>1</v>
      </c>
      <c r="L196" s="78" t="s">
        <v>519</v>
      </c>
      <c r="M196" s="78">
        <v>1</v>
      </c>
      <c r="N196" s="78">
        <v>1</v>
      </c>
      <c r="O196" s="78" t="s">
        <v>519</v>
      </c>
      <c r="P196" s="78" t="s">
        <v>519</v>
      </c>
      <c r="Q196" s="78" t="s">
        <v>519</v>
      </c>
      <c r="R196" s="78" t="s">
        <v>519</v>
      </c>
      <c r="S196" s="78" t="s">
        <v>519</v>
      </c>
      <c r="T196" s="78" t="s">
        <v>519</v>
      </c>
      <c r="U196" s="78">
        <v>2417</v>
      </c>
      <c r="V196" s="78">
        <v>2417</v>
      </c>
      <c r="W196" s="78">
        <v>1</v>
      </c>
      <c r="X196" s="78">
        <v>1</v>
      </c>
      <c r="Y196" s="78" t="s">
        <v>519</v>
      </c>
      <c r="Z196" s="78">
        <v>1</v>
      </c>
      <c r="AA196" s="78" t="s">
        <v>519</v>
      </c>
      <c r="AB196" s="78">
        <v>1</v>
      </c>
      <c r="AC196" s="78">
        <v>1</v>
      </c>
      <c r="AD196" s="78" t="s">
        <v>519</v>
      </c>
      <c r="AE196" s="78" t="s">
        <v>519</v>
      </c>
      <c r="AF196" s="78" t="s">
        <v>519</v>
      </c>
      <c r="AG196" s="78" t="s">
        <v>519</v>
      </c>
      <c r="AH196" s="78" t="s">
        <v>519</v>
      </c>
      <c r="AI196" s="78" t="s">
        <v>519</v>
      </c>
      <c r="AJ196" s="78" t="s">
        <v>519</v>
      </c>
      <c r="AK196" s="78" t="s">
        <v>519</v>
      </c>
      <c r="AL196" s="78" t="s">
        <v>519</v>
      </c>
      <c r="AM196" s="78">
        <v>1</v>
      </c>
      <c r="AN196" s="78">
        <v>1</v>
      </c>
      <c r="AO196" s="78" t="s">
        <v>519</v>
      </c>
      <c r="AP196" s="78">
        <v>1</v>
      </c>
      <c r="AQ196" s="78" t="s">
        <v>519</v>
      </c>
      <c r="AR196" s="78" t="s">
        <v>519</v>
      </c>
      <c r="AS196" s="78" t="s">
        <v>519</v>
      </c>
      <c r="AT196" s="78">
        <v>1</v>
      </c>
    </row>
    <row r="197" spans="1:46" ht="35.1" customHeight="1" x14ac:dyDescent="0.2">
      <c r="A197" s="78">
        <v>195</v>
      </c>
      <c r="B197" s="79" t="s">
        <v>610</v>
      </c>
      <c r="C197" s="78" t="s">
        <v>602</v>
      </c>
      <c r="D197" s="78" t="s">
        <v>240</v>
      </c>
      <c r="E197" s="78">
        <v>1</v>
      </c>
      <c r="F197" s="78">
        <v>1</v>
      </c>
      <c r="G197" s="78">
        <v>0.75</v>
      </c>
      <c r="H197" s="78" t="s">
        <v>519</v>
      </c>
      <c r="I197" s="78" t="s">
        <v>519</v>
      </c>
      <c r="J197" s="78" t="s">
        <v>519</v>
      </c>
      <c r="K197" s="78" t="s">
        <v>519</v>
      </c>
      <c r="L197" s="78" t="s">
        <v>519</v>
      </c>
      <c r="M197" s="78">
        <v>1</v>
      </c>
      <c r="N197" s="78">
        <v>1</v>
      </c>
      <c r="O197" s="78" t="s">
        <v>519</v>
      </c>
      <c r="P197" s="78" t="s">
        <v>519</v>
      </c>
      <c r="Q197" s="78" t="s">
        <v>519</v>
      </c>
      <c r="R197" s="78" t="s">
        <v>519</v>
      </c>
      <c r="S197" s="78" t="s">
        <v>519</v>
      </c>
      <c r="T197" s="78" t="s">
        <v>519</v>
      </c>
      <c r="U197" s="78">
        <v>964</v>
      </c>
      <c r="V197" s="78">
        <v>964</v>
      </c>
      <c r="W197" s="78" t="s">
        <v>519</v>
      </c>
      <c r="X197" s="78" t="s">
        <v>519</v>
      </c>
      <c r="Y197" s="78">
        <v>1</v>
      </c>
      <c r="Z197" s="78">
        <v>1</v>
      </c>
      <c r="AA197" s="78" t="s">
        <v>519</v>
      </c>
      <c r="AB197" s="78">
        <v>1</v>
      </c>
      <c r="AC197" s="78">
        <v>1</v>
      </c>
      <c r="AD197" s="78" t="s">
        <v>519</v>
      </c>
      <c r="AE197" s="78" t="s">
        <v>519</v>
      </c>
      <c r="AF197" s="78">
        <v>1</v>
      </c>
      <c r="AG197" s="78" t="s">
        <v>519</v>
      </c>
      <c r="AH197" s="78" t="s">
        <v>519</v>
      </c>
      <c r="AI197" s="78" t="s">
        <v>519</v>
      </c>
      <c r="AJ197" s="78">
        <v>1</v>
      </c>
      <c r="AK197" s="78" t="s">
        <v>519</v>
      </c>
      <c r="AL197" s="78" t="s">
        <v>519</v>
      </c>
      <c r="AM197" s="78">
        <v>1</v>
      </c>
      <c r="AN197" s="78">
        <v>1</v>
      </c>
      <c r="AO197" s="78">
        <v>1</v>
      </c>
      <c r="AP197" s="78">
        <v>1</v>
      </c>
      <c r="AQ197" s="78" t="s">
        <v>519</v>
      </c>
      <c r="AR197" s="78" t="s">
        <v>519</v>
      </c>
      <c r="AS197" s="78" t="s">
        <v>519</v>
      </c>
      <c r="AT197" s="78">
        <v>1</v>
      </c>
    </row>
    <row r="198" spans="1:46" ht="35.1" customHeight="1" x14ac:dyDescent="0.2">
      <c r="A198" s="78">
        <v>196</v>
      </c>
      <c r="B198" s="79" t="s">
        <v>611</v>
      </c>
      <c r="C198" s="78" t="s">
        <v>602</v>
      </c>
      <c r="D198" s="78" t="s">
        <v>247</v>
      </c>
      <c r="E198" s="78">
        <v>1</v>
      </c>
      <c r="F198" s="78">
        <v>1</v>
      </c>
      <c r="G198" s="78">
        <v>0.75</v>
      </c>
      <c r="H198" s="78">
        <v>0.75</v>
      </c>
      <c r="I198" s="78" t="s">
        <v>519</v>
      </c>
      <c r="J198" s="78" t="s">
        <v>519</v>
      </c>
      <c r="K198" s="78" t="s">
        <v>519</v>
      </c>
      <c r="L198" s="78">
        <v>0.5</v>
      </c>
      <c r="M198" s="78" t="s">
        <v>519</v>
      </c>
      <c r="N198" s="78">
        <v>1</v>
      </c>
      <c r="O198" s="78">
        <v>1</v>
      </c>
      <c r="P198" s="78" t="s">
        <v>519</v>
      </c>
      <c r="Q198" s="78" t="s">
        <v>519</v>
      </c>
      <c r="R198" s="78" t="s">
        <v>519</v>
      </c>
      <c r="S198" s="78" t="s">
        <v>519</v>
      </c>
      <c r="T198" s="78" t="s">
        <v>519</v>
      </c>
      <c r="U198" s="78" t="s">
        <v>519</v>
      </c>
      <c r="V198" s="78" t="s">
        <v>519</v>
      </c>
      <c r="W198" s="78" t="s">
        <v>519</v>
      </c>
      <c r="X198" s="78" t="s">
        <v>519</v>
      </c>
      <c r="Y198" s="78" t="s">
        <v>519</v>
      </c>
      <c r="Z198" s="78" t="s">
        <v>519</v>
      </c>
      <c r="AA198" s="78" t="s">
        <v>519</v>
      </c>
      <c r="AB198" s="78">
        <v>1</v>
      </c>
      <c r="AC198" s="78">
        <v>1</v>
      </c>
      <c r="AD198" s="78" t="s">
        <v>519</v>
      </c>
      <c r="AE198" s="78" t="s">
        <v>519</v>
      </c>
      <c r="AF198" s="78">
        <v>1</v>
      </c>
      <c r="AG198" s="78" t="s">
        <v>519</v>
      </c>
      <c r="AH198" s="78" t="s">
        <v>519</v>
      </c>
      <c r="AI198" s="78">
        <v>1</v>
      </c>
      <c r="AJ198" s="78" t="s">
        <v>519</v>
      </c>
      <c r="AK198" s="78" t="s">
        <v>519</v>
      </c>
      <c r="AL198" s="78" t="s">
        <v>519</v>
      </c>
      <c r="AM198" s="78">
        <v>1</v>
      </c>
      <c r="AN198" s="78">
        <v>1</v>
      </c>
      <c r="AO198" s="78">
        <v>1</v>
      </c>
      <c r="AP198" s="78">
        <v>1</v>
      </c>
      <c r="AQ198" s="78" t="s">
        <v>519</v>
      </c>
      <c r="AR198" s="78" t="s">
        <v>519</v>
      </c>
      <c r="AS198" s="78" t="s">
        <v>519</v>
      </c>
      <c r="AT198" s="78">
        <v>1</v>
      </c>
    </row>
    <row r="199" spans="1:46" ht="35.1" customHeight="1" x14ac:dyDescent="0.2">
      <c r="A199" s="78">
        <v>197</v>
      </c>
      <c r="B199" s="79" t="s">
        <v>612</v>
      </c>
      <c r="C199" s="78" t="s">
        <v>416</v>
      </c>
      <c r="D199" s="78" t="s">
        <v>189</v>
      </c>
      <c r="E199" s="78">
        <v>1</v>
      </c>
      <c r="F199" s="78">
        <v>1</v>
      </c>
      <c r="G199" s="78">
        <v>0.75</v>
      </c>
      <c r="H199" s="78">
        <v>0.75</v>
      </c>
      <c r="I199" s="78" t="s">
        <v>519</v>
      </c>
      <c r="J199" s="78" t="s">
        <v>519</v>
      </c>
      <c r="K199" s="78">
        <v>1</v>
      </c>
      <c r="L199" s="78" t="s">
        <v>519</v>
      </c>
      <c r="M199" s="78">
        <v>1</v>
      </c>
      <c r="N199" s="78">
        <v>1</v>
      </c>
      <c r="O199" s="78" t="s">
        <v>519</v>
      </c>
      <c r="P199" s="78" t="s">
        <v>519</v>
      </c>
      <c r="Q199" s="78" t="s">
        <v>519</v>
      </c>
      <c r="R199" s="78" t="s">
        <v>519</v>
      </c>
      <c r="S199" s="78" t="s">
        <v>519</v>
      </c>
      <c r="T199" s="78" t="s">
        <v>519</v>
      </c>
      <c r="U199" s="78" t="s">
        <v>519</v>
      </c>
      <c r="V199" s="78" t="s">
        <v>519</v>
      </c>
      <c r="W199" s="78">
        <v>1</v>
      </c>
      <c r="X199" s="78">
        <v>1</v>
      </c>
      <c r="Y199" s="78">
        <v>1</v>
      </c>
      <c r="Z199" s="78">
        <v>1</v>
      </c>
      <c r="AA199" s="78" t="s">
        <v>519</v>
      </c>
      <c r="AB199" s="78">
        <v>1</v>
      </c>
      <c r="AC199" s="78">
        <v>1</v>
      </c>
      <c r="AD199" s="78" t="s">
        <v>519</v>
      </c>
      <c r="AE199" s="78" t="s">
        <v>519</v>
      </c>
      <c r="AF199" s="78">
        <v>1</v>
      </c>
      <c r="AG199" s="78" t="s">
        <v>519</v>
      </c>
      <c r="AH199" s="78" t="s">
        <v>519</v>
      </c>
      <c r="AI199" s="78" t="s">
        <v>519</v>
      </c>
      <c r="AJ199" s="78">
        <v>1</v>
      </c>
      <c r="AK199" s="78" t="s">
        <v>519</v>
      </c>
      <c r="AL199" s="78" t="s">
        <v>519</v>
      </c>
      <c r="AM199" s="78">
        <v>1</v>
      </c>
      <c r="AN199" s="78">
        <v>1</v>
      </c>
      <c r="AO199" s="78">
        <v>1</v>
      </c>
      <c r="AP199" s="78">
        <v>1</v>
      </c>
      <c r="AQ199" s="78" t="s">
        <v>519</v>
      </c>
      <c r="AR199" s="78" t="s">
        <v>519</v>
      </c>
      <c r="AS199" s="78" t="s">
        <v>519</v>
      </c>
      <c r="AT199" s="78">
        <v>1</v>
      </c>
    </row>
    <row r="200" spans="1:46" ht="35.1" customHeight="1" x14ac:dyDescent="0.2">
      <c r="A200" s="78">
        <v>198</v>
      </c>
      <c r="B200" s="79" t="s">
        <v>417</v>
      </c>
      <c r="C200" s="78" t="s">
        <v>416</v>
      </c>
      <c r="D200" s="78" t="s">
        <v>195</v>
      </c>
      <c r="E200" s="78">
        <v>1</v>
      </c>
      <c r="F200" s="78">
        <v>1</v>
      </c>
      <c r="G200" s="78">
        <v>0.75</v>
      </c>
      <c r="H200" s="78">
        <v>0.75</v>
      </c>
      <c r="I200" s="78" t="s">
        <v>519</v>
      </c>
      <c r="J200" s="78" t="s">
        <v>519</v>
      </c>
      <c r="K200" s="78" t="s">
        <v>519</v>
      </c>
      <c r="L200" s="78">
        <v>0.75</v>
      </c>
      <c r="M200" s="78">
        <v>1</v>
      </c>
      <c r="N200" s="78">
        <v>1</v>
      </c>
      <c r="O200" s="78" t="s">
        <v>519</v>
      </c>
      <c r="P200" s="78" t="s">
        <v>519</v>
      </c>
      <c r="Q200" s="78" t="s">
        <v>519</v>
      </c>
      <c r="R200" s="78" t="s">
        <v>519</v>
      </c>
      <c r="S200" s="78" t="s">
        <v>519</v>
      </c>
      <c r="T200" s="78" t="s">
        <v>519</v>
      </c>
      <c r="U200" s="78" t="s">
        <v>519</v>
      </c>
      <c r="V200" s="78" t="s">
        <v>519</v>
      </c>
      <c r="W200" s="78" t="s">
        <v>519</v>
      </c>
      <c r="X200" s="78" t="s">
        <v>519</v>
      </c>
      <c r="Y200" s="78">
        <v>1</v>
      </c>
      <c r="Z200" s="78">
        <v>1</v>
      </c>
      <c r="AA200" s="78" t="s">
        <v>519</v>
      </c>
      <c r="AB200" s="78" t="s">
        <v>519</v>
      </c>
      <c r="AC200" s="78">
        <v>1</v>
      </c>
      <c r="AD200" s="78" t="s">
        <v>519</v>
      </c>
      <c r="AE200" s="78" t="s">
        <v>519</v>
      </c>
      <c r="AF200" s="78">
        <v>1</v>
      </c>
      <c r="AG200" s="78" t="s">
        <v>519</v>
      </c>
      <c r="AH200" s="78" t="s">
        <v>519</v>
      </c>
      <c r="AI200" s="78" t="s">
        <v>519</v>
      </c>
      <c r="AJ200" s="78" t="s">
        <v>519</v>
      </c>
      <c r="AK200" s="78" t="s">
        <v>519</v>
      </c>
      <c r="AL200" s="78" t="s">
        <v>519</v>
      </c>
      <c r="AM200" s="78">
        <v>1</v>
      </c>
      <c r="AN200" s="78">
        <v>1</v>
      </c>
      <c r="AO200" s="78">
        <v>1</v>
      </c>
      <c r="AP200" s="78">
        <v>1</v>
      </c>
      <c r="AQ200" s="78" t="s">
        <v>519</v>
      </c>
      <c r="AR200" s="78" t="s">
        <v>519</v>
      </c>
      <c r="AS200" s="78" t="s">
        <v>519</v>
      </c>
      <c r="AT200" s="78">
        <v>1</v>
      </c>
    </row>
    <row r="201" spans="1:46" ht="35.1" customHeight="1" x14ac:dyDescent="0.2">
      <c r="A201" s="78">
        <v>199</v>
      </c>
      <c r="B201" s="79" t="s">
        <v>418</v>
      </c>
      <c r="C201" s="78" t="s">
        <v>416</v>
      </c>
      <c r="D201" s="78" t="s">
        <v>223</v>
      </c>
      <c r="E201" s="78">
        <v>1</v>
      </c>
      <c r="F201" s="78" t="s">
        <v>519</v>
      </c>
      <c r="G201" s="78">
        <v>0.75</v>
      </c>
      <c r="H201" s="78" t="s">
        <v>519</v>
      </c>
      <c r="I201" s="78">
        <v>1</v>
      </c>
      <c r="J201" s="78" t="s">
        <v>519</v>
      </c>
      <c r="K201" s="78">
        <v>1</v>
      </c>
      <c r="L201" s="78" t="s">
        <v>519</v>
      </c>
      <c r="M201" s="78">
        <v>1</v>
      </c>
      <c r="N201" s="78">
        <v>1</v>
      </c>
      <c r="O201" s="78" t="s">
        <v>519</v>
      </c>
      <c r="P201" s="78">
        <v>1</v>
      </c>
      <c r="Q201" s="78" t="s">
        <v>519</v>
      </c>
      <c r="R201" s="78" t="s">
        <v>519</v>
      </c>
      <c r="S201" s="78" t="s">
        <v>519</v>
      </c>
      <c r="T201" s="78" t="s">
        <v>519</v>
      </c>
      <c r="U201" s="78" t="s">
        <v>519</v>
      </c>
      <c r="V201" s="78" t="s">
        <v>519</v>
      </c>
      <c r="W201" s="78" t="s">
        <v>519</v>
      </c>
      <c r="X201" s="78">
        <v>1</v>
      </c>
      <c r="Y201" s="78">
        <v>1</v>
      </c>
      <c r="Z201" s="78">
        <v>1</v>
      </c>
      <c r="AA201" s="78" t="s">
        <v>519</v>
      </c>
      <c r="AB201" s="78" t="s">
        <v>519</v>
      </c>
      <c r="AC201" s="78">
        <v>1</v>
      </c>
      <c r="AD201" s="78" t="s">
        <v>519</v>
      </c>
      <c r="AE201" s="78" t="s">
        <v>519</v>
      </c>
      <c r="AF201" s="78" t="s">
        <v>519</v>
      </c>
      <c r="AG201" s="78" t="s">
        <v>519</v>
      </c>
      <c r="AH201" s="78" t="s">
        <v>519</v>
      </c>
      <c r="AI201" s="78">
        <v>1</v>
      </c>
      <c r="AJ201" s="78">
        <v>1</v>
      </c>
      <c r="AK201" s="78" t="s">
        <v>519</v>
      </c>
      <c r="AL201" s="78" t="s">
        <v>519</v>
      </c>
      <c r="AM201" s="78">
        <v>1</v>
      </c>
      <c r="AN201" s="78">
        <v>1</v>
      </c>
      <c r="AO201" s="78">
        <v>1</v>
      </c>
      <c r="AP201" s="78">
        <v>1</v>
      </c>
      <c r="AQ201" s="78" t="s">
        <v>519</v>
      </c>
      <c r="AR201" s="78" t="s">
        <v>519</v>
      </c>
      <c r="AS201" s="78" t="s">
        <v>519</v>
      </c>
      <c r="AT201" s="78">
        <v>1</v>
      </c>
    </row>
    <row r="202" spans="1:46" ht="35.1" customHeight="1" x14ac:dyDescent="0.2">
      <c r="A202" s="78">
        <v>200</v>
      </c>
      <c r="B202" s="82" t="s">
        <v>613</v>
      </c>
      <c r="C202" s="78" t="s">
        <v>416</v>
      </c>
      <c r="D202" s="78" t="s">
        <v>233</v>
      </c>
      <c r="E202" s="78">
        <v>1</v>
      </c>
      <c r="F202" s="78">
        <v>1</v>
      </c>
      <c r="G202" s="78" t="s">
        <v>519</v>
      </c>
      <c r="H202" s="78">
        <v>0.75</v>
      </c>
      <c r="I202" s="78" t="s">
        <v>519</v>
      </c>
      <c r="J202" s="78" t="s">
        <v>519</v>
      </c>
      <c r="K202" s="78">
        <v>1</v>
      </c>
      <c r="L202" s="78">
        <v>0.75</v>
      </c>
      <c r="M202" s="78">
        <v>1</v>
      </c>
      <c r="N202" s="78">
        <v>1</v>
      </c>
      <c r="O202" s="78" t="s">
        <v>519</v>
      </c>
      <c r="P202" s="78" t="s">
        <v>519</v>
      </c>
      <c r="Q202" s="78">
        <v>1</v>
      </c>
      <c r="R202" s="78" t="s">
        <v>519</v>
      </c>
      <c r="S202" s="78">
        <v>1</v>
      </c>
      <c r="T202" s="78">
        <v>1</v>
      </c>
      <c r="U202" s="78" t="s">
        <v>519</v>
      </c>
      <c r="V202" s="78" t="s">
        <v>519</v>
      </c>
      <c r="W202" s="78" t="s">
        <v>519</v>
      </c>
      <c r="X202" s="78" t="s">
        <v>519</v>
      </c>
      <c r="Y202" s="78" t="s">
        <v>519</v>
      </c>
      <c r="Z202" s="78">
        <v>1</v>
      </c>
      <c r="AA202" s="78">
        <v>1</v>
      </c>
      <c r="AB202" s="78" t="s">
        <v>519</v>
      </c>
      <c r="AC202" s="78">
        <v>1</v>
      </c>
      <c r="AD202" s="78" t="s">
        <v>519</v>
      </c>
      <c r="AE202" s="78" t="s">
        <v>519</v>
      </c>
      <c r="AF202" s="78">
        <v>1</v>
      </c>
      <c r="AG202" s="78" t="s">
        <v>519</v>
      </c>
      <c r="AH202" s="78" t="s">
        <v>519</v>
      </c>
      <c r="AI202" s="78" t="s">
        <v>519</v>
      </c>
      <c r="AJ202" s="78" t="s">
        <v>519</v>
      </c>
      <c r="AK202" s="78" t="s">
        <v>519</v>
      </c>
      <c r="AL202" s="78" t="s">
        <v>519</v>
      </c>
      <c r="AM202" s="78">
        <v>1</v>
      </c>
      <c r="AN202" s="78">
        <v>1</v>
      </c>
      <c r="AO202" s="78" t="s">
        <v>519</v>
      </c>
      <c r="AP202" s="78">
        <v>1</v>
      </c>
      <c r="AQ202" s="78" t="s">
        <v>519</v>
      </c>
      <c r="AR202" s="78" t="s">
        <v>519</v>
      </c>
      <c r="AS202" s="78" t="s">
        <v>519</v>
      </c>
      <c r="AT202" s="78">
        <v>1</v>
      </c>
    </row>
    <row r="203" spans="1:46" ht="35.1" customHeight="1" x14ac:dyDescent="0.2">
      <c r="A203" s="78">
        <v>201</v>
      </c>
      <c r="B203" s="82" t="s">
        <v>420</v>
      </c>
      <c r="C203" s="78" t="s">
        <v>416</v>
      </c>
      <c r="D203" s="78" t="s">
        <v>249</v>
      </c>
      <c r="E203" s="78">
        <v>1</v>
      </c>
      <c r="F203" s="78" t="s">
        <v>519</v>
      </c>
      <c r="G203" s="78" t="s">
        <v>519</v>
      </c>
      <c r="H203" s="78" t="s">
        <v>519</v>
      </c>
      <c r="I203" s="78" t="s">
        <v>519</v>
      </c>
      <c r="J203" s="78" t="s">
        <v>519</v>
      </c>
      <c r="K203" s="78" t="s">
        <v>519</v>
      </c>
      <c r="L203" s="78" t="s">
        <v>519</v>
      </c>
      <c r="M203" s="78" t="s">
        <v>519</v>
      </c>
      <c r="N203" s="78" t="s">
        <v>519</v>
      </c>
      <c r="O203" s="78" t="s">
        <v>519</v>
      </c>
      <c r="P203" s="78" t="s">
        <v>519</v>
      </c>
      <c r="Q203" s="78" t="s">
        <v>519</v>
      </c>
      <c r="R203" s="78" t="s">
        <v>519</v>
      </c>
      <c r="S203" s="78" t="s">
        <v>519</v>
      </c>
      <c r="T203" s="78" t="s">
        <v>519</v>
      </c>
      <c r="U203" s="78" t="s">
        <v>519</v>
      </c>
      <c r="V203" s="78" t="s">
        <v>519</v>
      </c>
      <c r="W203" s="78" t="s">
        <v>519</v>
      </c>
      <c r="X203" s="78" t="s">
        <v>519</v>
      </c>
      <c r="Y203" s="78" t="s">
        <v>519</v>
      </c>
      <c r="Z203" s="78" t="s">
        <v>519</v>
      </c>
      <c r="AA203" s="78" t="s">
        <v>519</v>
      </c>
      <c r="AB203" s="78" t="s">
        <v>519</v>
      </c>
      <c r="AC203" s="78" t="s">
        <v>519</v>
      </c>
      <c r="AD203" s="78" t="s">
        <v>519</v>
      </c>
      <c r="AE203" s="78" t="s">
        <v>519</v>
      </c>
      <c r="AF203" s="78" t="s">
        <v>519</v>
      </c>
      <c r="AG203" s="78" t="s">
        <v>519</v>
      </c>
      <c r="AH203" s="78" t="s">
        <v>519</v>
      </c>
      <c r="AI203" s="78" t="s">
        <v>519</v>
      </c>
      <c r="AJ203" s="78" t="s">
        <v>519</v>
      </c>
      <c r="AK203" s="78" t="s">
        <v>519</v>
      </c>
      <c r="AL203" s="78" t="s">
        <v>519</v>
      </c>
      <c r="AM203" s="78" t="s">
        <v>519</v>
      </c>
      <c r="AN203" s="78" t="s">
        <v>519</v>
      </c>
      <c r="AO203" s="78" t="s">
        <v>519</v>
      </c>
      <c r="AP203" s="78" t="s">
        <v>519</v>
      </c>
      <c r="AQ203" s="78" t="s">
        <v>519</v>
      </c>
      <c r="AR203" s="78" t="s">
        <v>519</v>
      </c>
      <c r="AS203" s="78" t="s">
        <v>519</v>
      </c>
      <c r="AT203" s="78" t="s">
        <v>519</v>
      </c>
    </row>
    <row r="204" spans="1:46" ht="35.1" customHeight="1" x14ac:dyDescent="0.2">
      <c r="A204" s="78">
        <v>202</v>
      </c>
      <c r="B204" s="79" t="s">
        <v>421</v>
      </c>
      <c r="C204" s="78" t="s">
        <v>422</v>
      </c>
      <c r="D204" s="78" t="s">
        <v>189</v>
      </c>
      <c r="E204" s="78">
        <v>1</v>
      </c>
      <c r="F204" s="78">
        <v>1</v>
      </c>
      <c r="G204" s="78">
        <v>0.75</v>
      </c>
      <c r="H204" s="78" t="s">
        <v>519</v>
      </c>
      <c r="I204" s="78" t="s">
        <v>519</v>
      </c>
      <c r="J204" s="78" t="s">
        <v>519</v>
      </c>
      <c r="K204" s="78">
        <v>1</v>
      </c>
      <c r="L204" s="78">
        <v>0.75</v>
      </c>
      <c r="M204" s="78" t="s">
        <v>519</v>
      </c>
      <c r="N204" s="78">
        <v>1</v>
      </c>
      <c r="O204" s="78">
        <v>1</v>
      </c>
      <c r="P204" s="78" t="s">
        <v>519</v>
      </c>
      <c r="Q204" s="78">
        <v>1</v>
      </c>
      <c r="R204" s="78" t="s">
        <v>519</v>
      </c>
      <c r="S204" s="78">
        <v>1</v>
      </c>
      <c r="T204" s="78">
        <v>1</v>
      </c>
      <c r="U204" s="78" t="s">
        <v>519</v>
      </c>
      <c r="V204" s="78" t="s">
        <v>519</v>
      </c>
      <c r="W204" s="78" t="s">
        <v>519</v>
      </c>
      <c r="X204" s="78" t="s">
        <v>519</v>
      </c>
      <c r="Y204" s="78" t="s">
        <v>519</v>
      </c>
      <c r="Z204" s="78" t="s">
        <v>519</v>
      </c>
      <c r="AA204" s="78">
        <v>1</v>
      </c>
      <c r="AB204" s="78">
        <v>1</v>
      </c>
      <c r="AC204" s="78">
        <v>1</v>
      </c>
      <c r="AD204" s="78" t="s">
        <v>519</v>
      </c>
      <c r="AE204" s="78" t="s">
        <v>519</v>
      </c>
      <c r="AF204" s="78">
        <v>1</v>
      </c>
      <c r="AG204" s="78" t="s">
        <v>519</v>
      </c>
      <c r="AH204" s="78" t="s">
        <v>519</v>
      </c>
      <c r="AI204" s="78" t="s">
        <v>519</v>
      </c>
      <c r="AJ204" s="78">
        <v>1</v>
      </c>
      <c r="AK204" s="78" t="s">
        <v>519</v>
      </c>
      <c r="AL204" s="78" t="s">
        <v>519</v>
      </c>
      <c r="AM204" s="78">
        <v>1</v>
      </c>
      <c r="AN204" s="78">
        <v>1</v>
      </c>
      <c r="AO204" s="78">
        <v>1</v>
      </c>
      <c r="AP204" s="78">
        <v>1</v>
      </c>
      <c r="AQ204" s="78">
        <v>1</v>
      </c>
      <c r="AR204" s="78">
        <v>1</v>
      </c>
      <c r="AS204" s="78">
        <v>1</v>
      </c>
      <c r="AT204" s="78" t="s">
        <v>519</v>
      </c>
    </row>
    <row r="205" spans="1:46" ht="35.1" customHeight="1" x14ac:dyDescent="0.2">
      <c r="A205" s="78">
        <v>203</v>
      </c>
      <c r="B205" s="79" t="s">
        <v>614</v>
      </c>
      <c r="C205" s="78" t="s">
        <v>422</v>
      </c>
      <c r="D205" s="78" t="s">
        <v>193</v>
      </c>
      <c r="E205" s="78">
        <v>1</v>
      </c>
      <c r="F205" s="78">
        <v>1</v>
      </c>
      <c r="G205" s="78">
        <v>0.75</v>
      </c>
      <c r="H205" s="78">
        <v>0.75</v>
      </c>
      <c r="I205" s="78" t="s">
        <v>519</v>
      </c>
      <c r="J205" s="78" t="s">
        <v>519</v>
      </c>
      <c r="K205" s="78">
        <v>1</v>
      </c>
      <c r="L205" s="78">
        <v>0.75</v>
      </c>
      <c r="M205" s="78">
        <v>1</v>
      </c>
      <c r="N205" s="78">
        <v>1</v>
      </c>
      <c r="O205" s="78">
        <v>1</v>
      </c>
      <c r="P205" s="78" t="s">
        <v>519</v>
      </c>
      <c r="Q205" s="78">
        <v>1</v>
      </c>
      <c r="R205" s="78" t="s">
        <v>519</v>
      </c>
      <c r="S205" s="78">
        <v>1</v>
      </c>
      <c r="T205" s="78">
        <v>1</v>
      </c>
      <c r="U205" s="78" t="s">
        <v>519</v>
      </c>
      <c r="V205" s="78" t="s">
        <v>519</v>
      </c>
      <c r="W205" s="78" t="s">
        <v>519</v>
      </c>
      <c r="X205" s="78" t="s">
        <v>519</v>
      </c>
      <c r="Y205" s="78" t="s">
        <v>519</v>
      </c>
      <c r="Z205" s="78">
        <v>1</v>
      </c>
      <c r="AA205" s="78">
        <v>1</v>
      </c>
      <c r="AB205" s="78">
        <v>1</v>
      </c>
      <c r="AC205" s="78">
        <v>1</v>
      </c>
      <c r="AD205" s="78" t="s">
        <v>519</v>
      </c>
      <c r="AE205" s="78" t="s">
        <v>519</v>
      </c>
      <c r="AF205" s="78">
        <v>1</v>
      </c>
      <c r="AG205" s="78" t="s">
        <v>519</v>
      </c>
      <c r="AH205" s="78" t="s">
        <v>519</v>
      </c>
      <c r="AI205" s="78" t="s">
        <v>519</v>
      </c>
      <c r="AJ205" s="78" t="s">
        <v>519</v>
      </c>
      <c r="AK205" s="78" t="s">
        <v>519</v>
      </c>
      <c r="AL205" s="78" t="s">
        <v>519</v>
      </c>
      <c r="AM205" s="78">
        <v>1</v>
      </c>
      <c r="AN205" s="78">
        <v>1</v>
      </c>
      <c r="AO205" s="78">
        <v>1</v>
      </c>
      <c r="AP205" s="78">
        <v>1</v>
      </c>
      <c r="AQ205" s="78" t="s">
        <v>519</v>
      </c>
      <c r="AR205" s="78">
        <v>1</v>
      </c>
      <c r="AS205" s="78" t="s">
        <v>519</v>
      </c>
      <c r="AT205" s="78">
        <v>1</v>
      </c>
    </row>
    <row r="206" spans="1:46" ht="35.1" customHeight="1" x14ac:dyDescent="0.2">
      <c r="A206" s="78">
        <v>204</v>
      </c>
      <c r="B206" s="79" t="s">
        <v>425</v>
      </c>
      <c r="C206" s="78" t="s">
        <v>422</v>
      </c>
      <c r="D206" s="78" t="s">
        <v>195</v>
      </c>
      <c r="E206" s="78">
        <v>1</v>
      </c>
      <c r="F206" s="78" t="s">
        <v>519</v>
      </c>
      <c r="G206" s="78" t="s">
        <v>519</v>
      </c>
      <c r="H206" s="78">
        <v>0.75</v>
      </c>
      <c r="I206" s="78" t="s">
        <v>519</v>
      </c>
      <c r="J206" s="78" t="s">
        <v>519</v>
      </c>
      <c r="K206" s="78" t="s">
        <v>519</v>
      </c>
      <c r="L206" s="78" t="s">
        <v>519</v>
      </c>
      <c r="M206" s="78" t="s">
        <v>519</v>
      </c>
      <c r="N206" s="78">
        <v>1</v>
      </c>
      <c r="O206" s="78" t="s">
        <v>519</v>
      </c>
      <c r="P206" s="78" t="s">
        <v>519</v>
      </c>
      <c r="Q206" s="78">
        <v>1</v>
      </c>
      <c r="R206" s="78" t="s">
        <v>519</v>
      </c>
      <c r="S206" s="78">
        <v>1</v>
      </c>
      <c r="T206" s="78">
        <v>1</v>
      </c>
      <c r="U206" s="78" t="s">
        <v>519</v>
      </c>
      <c r="V206" s="78" t="s">
        <v>519</v>
      </c>
      <c r="W206" s="78" t="s">
        <v>519</v>
      </c>
      <c r="X206" s="78">
        <v>1</v>
      </c>
      <c r="Y206" s="78" t="s">
        <v>519</v>
      </c>
      <c r="Z206" s="78" t="s">
        <v>519</v>
      </c>
      <c r="AA206" s="78" t="s">
        <v>519</v>
      </c>
      <c r="AB206" s="78" t="s">
        <v>519</v>
      </c>
      <c r="AC206" s="78">
        <v>1</v>
      </c>
      <c r="AD206" s="78" t="s">
        <v>519</v>
      </c>
      <c r="AE206" s="78" t="s">
        <v>519</v>
      </c>
      <c r="AF206" s="78">
        <v>1</v>
      </c>
      <c r="AG206" s="78" t="s">
        <v>519</v>
      </c>
      <c r="AH206" s="78" t="s">
        <v>519</v>
      </c>
      <c r="AI206" s="78" t="s">
        <v>519</v>
      </c>
      <c r="AJ206" s="78" t="s">
        <v>519</v>
      </c>
      <c r="AK206" s="78" t="s">
        <v>519</v>
      </c>
      <c r="AL206" s="78" t="s">
        <v>519</v>
      </c>
      <c r="AM206" s="78">
        <v>1</v>
      </c>
      <c r="AN206" s="78" t="s">
        <v>519</v>
      </c>
      <c r="AO206" s="78" t="s">
        <v>519</v>
      </c>
      <c r="AP206" s="78">
        <v>1</v>
      </c>
      <c r="AQ206" s="78" t="s">
        <v>519</v>
      </c>
      <c r="AR206" s="78" t="s">
        <v>519</v>
      </c>
      <c r="AS206" s="78" t="s">
        <v>519</v>
      </c>
      <c r="AT206" s="78">
        <v>1</v>
      </c>
    </row>
    <row r="207" spans="1:46" ht="35.1" customHeight="1" x14ac:dyDescent="0.2">
      <c r="A207" s="78">
        <v>205</v>
      </c>
      <c r="B207" s="82" t="s">
        <v>615</v>
      </c>
      <c r="C207" s="78" t="s">
        <v>422</v>
      </c>
      <c r="D207" s="78" t="s">
        <v>197</v>
      </c>
      <c r="E207" s="78">
        <v>1</v>
      </c>
      <c r="F207" s="78">
        <v>1</v>
      </c>
      <c r="G207" s="78" t="s">
        <v>519</v>
      </c>
      <c r="H207" s="78">
        <v>0.75</v>
      </c>
      <c r="I207" s="78">
        <v>1</v>
      </c>
      <c r="J207" s="78" t="s">
        <v>519</v>
      </c>
      <c r="K207" s="78">
        <v>1</v>
      </c>
      <c r="L207" s="78" t="s">
        <v>519</v>
      </c>
      <c r="M207" s="78" t="s">
        <v>519</v>
      </c>
      <c r="N207" s="78" t="s">
        <v>519</v>
      </c>
      <c r="O207" s="78">
        <v>1</v>
      </c>
      <c r="P207" s="78" t="s">
        <v>519</v>
      </c>
      <c r="Q207" s="78">
        <v>1</v>
      </c>
      <c r="R207" s="78" t="s">
        <v>519</v>
      </c>
      <c r="S207" s="78">
        <v>1</v>
      </c>
      <c r="T207" s="78" t="s">
        <v>519</v>
      </c>
      <c r="U207" s="78" t="s">
        <v>519</v>
      </c>
      <c r="V207" s="78" t="s">
        <v>519</v>
      </c>
      <c r="W207" s="78" t="s">
        <v>519</v>
      </c>
      <c r="X207" s="78" t="s">
        <v>519</v>
      </c>
      <c r="Y207" s="78" t="s">
        <v>519</v>
      </c>
      <c r="Z207" s="78" t="s">
        <v>519</v>
      </c>
      <c r="AA207" s="78">
        <v>1</v>
      </c>
      <c r="AB207" s="78" t="s">
        <v>519</v>
      </c>
      <c r="AC207" s="78">
        <v>1</v>
      </c>
      <c r="AD207" s="78" t="s">
        <v>519</v>
      </c>
      <c r="AE207" s="78" t="s">
        <v>519</v>
      </c>
      <c r="AF207" s="78" t="s">
        <v>519</v>
      </c>
      <c r="AG207" s="78" t="s">
        <v>519</v>
      </c>
      <c r="AH207" s="78" t="s">
        <v>519</v>
      </c>
      <c r="AI207" s="78" t="s">
        <v>519</v>
      </c>
      <c r="AJ207" s="78">
        <v>1</v>
      </c>
      <c r="AK207" s="78" t="s">
        <v>519</v>
      </c>
      <c r="AL207" s="78" t="s">
        <v>519</v>
      </c>
      <c r="AM207" s="78" t="s">
        <v>519</v>
      </c>
      <c r="AN207" s="78">
        <v>1</v>
      </c>
      <c r="AO207" s="78" t="s">
        <v>519</v>
      </c>
      <c r="AP207" s="78" t="s">
        <v>519</v>
      </c>
      <c r="AQ207" s="78">
        <v>1</v>
      </c>
      <c r="AR207" s="78">
        <v>1</v>
      </c>
      <c r="AS207" s="78">
        <v>1</v>
      </c>
      <c r="AT207" s="78">
        <v>1</v>
      </c>
    </row>
    <row r="208" spans="1:46" ht="35.1" customHeight="1" x14ac:dyDescent="0.2">
      <c r="A208" s="78">
        <v>206</v>
      </c>
      <c r="B208" s="79" t="s">
        <v>427</v>
      </c>
      <c r="C208" s="78" t="s">
        <v>422</v>
      </c>
      <c r="D208" s="78" t="s">
        <v>199</v>
      </c>
      <c r="E208" s="78">
        <v>1</v>
      </c>
      <c r="F208" s="78">
        <v>1</v>
      </c>
      <c r="G208" s="78">
        <v>0.75</v>
      </c>
      <c r="H208" s="78" t="s">
        <v>519</v>
      </c>
      <c r="I208" s="78">
        <v>1</v>
      </c>
      <c r="J208" s="78" t="s">
        <v>519</v>
      </c>
      <c r="K208" s="78" t="s">
        <v>519</v>
      </c>
      <c r="L208" s="78" t="s">
        <v>519</v>
      </c>
      <c r="M208" s="78" t="s">
        <v>519</v>
      </c>
      <c r="N208" s="78" t="s">
        <v>519</v>
      </c>
      <c r="O208" s="78">
        <v>1</v>
      </c>
      <c r="P208" s="78" t="s">
        <v>519</v>
      </c>
      <c r="Q208" s="78" t="s">
        <v>519</v>
      </c>
      <c r="R208" s="78" t="s">
        <v>519</v>
      </c>
      <c r="S208" s="78" t="s">
        <v>519</v>
      </c>
      <c r="T208" s="78" t="s">
        <v>519</v>
      </c>
      <c r="U208" s="78" t="s">
        <v>519</v>
      </c>
      <c r="V208" s="78" t="s">
        <v>519</v>
      </c>
      <c r="W208" s="78" t="s">
        <v>519</v>
      </c>
      <c r="X208" s="78" t="s">
        <v>519</v>
      </c>
      <c r="Y208" s="78" t="s">
        <v>519</v>
      </c>
      <c r="Z208" s="78" t="s">
        <v>519</v>
      </c>
      <c r="AA208" s="78" t="s">
        <v>519</v>
      </c>
      <c r="AB208" s="78" t="s">
        <v>519</v>
      </c>
      <c r="AC208" s="78">
        <v>1</v>
      </c>
      <c r="AD208" s="78" t="s">
        <v>519</v>
      </c>
      <c r="AE208" s="78" t="s">
        <v>519</v>
      </c>
      <c r="AF208" s="78" t="s">
        <v>519</v>
      </c>
      <c r="AG208" s="78" t="s">
        <v>519</v>
      </c>
      <c r="AH208" s="78" t="s">
        <v>519</v>
      </c>
      <c r="AI208" s="78">
        <v>1</v>
      </c>
      <c r="AJ208" s="78" t="s">
        <v>519</v>
      </c>
      <c r="AK208" s="78" t="s">
        <v>519</v>
      </c>
      <c r="AL208" s="78" t="s">
        <v>519</v>
      </c>
      <c r="AM208" s="78" t="s">
        <v>519</v>
      </c>
      <c r="AN208" s="78">
        <v>1</v>
      </c>
      <c r="AO208" s="78" t="s">
        <v>519</v>
      </c>
      <c r="AP208" s="78" t="s">
        <v>519</v>
      </c>
      <c r="AQ208" s="78">
        <v>1</v>
      </c>
      <c r="AR208" s="78" t="s">
        <v>519</v>
      </c>
      <c r="AS208" s="78" t="s">
        <v>519</v>
      </c>
      <c r="AT208" s="78" t="s">
        <v>519</v>
      </c>
    </row>
    <row r="209" spans="1:46" ht="35.1" customHeight="1" x14ac:dyDescent="0.2">
      <c r="A209" s="78">
        <v>207</v>
      </c>
      <c r="B209" s="82" t="s">
        <v>616</v>
      </c>
      <c r="C209" s="78" t="s">
        <v>422</v>
      </c>
      <c r="D209" s="78" t="s">
        <v>201</v>
      </c>
      <c r="E209" s="78">
        <v>1</v>
      </c>
      <c r="F209" s="78">
        <v>1</v>
      </c>
      <c r="G209" s="78">
        <v>0.75</v>
      </c>
      <c r="H209" s="78">
        <v>0.75</v>
      </c>
      <c r="I209" s="78">
        <v>1</v>
      </c>
      <c r="J209" s="78" t="s">
        <v>519</v>
      </c>
      <c r="K209" s="78">
        <v>1</v>
      </c>
      <c r="L209" s="78" t="s">
        <v>519</v>
      </c>
      <c r="M209" s="78">
        <v>1</v>
      </c>
      <c r="N209" s="78">
        <v>1</v>
      </c>
      <c r="O209" s="78">
        <v>1</v>
      </c>
      <c r="P209" s="78" t="s">
        <v>519</v>
      </c>
      <c r="Q209" s="78">
        <v>1</v>
      </c>
      <c r="R209" s="78" t="s">
        <v>519</v>
      </c>
      <c r="S209" s="78">
        <v>1</v>
      </c>
      <c r="T209" s="78">
        <v>1</v>
      </c>
      <c r="U209" s="78" t="s">
        <v>519</v>
      </c>
      <c r="V209" s="78" t="s">
        <v>519</v>
      </c>
      <c r="W209" s="78" t="s">
        <v>519</v>
      </c>
      <c r="X209" s="78" t="s">
        <v>519</v>
      </c>
      <c r="Y209" s="78" t="s">
        <v>519</v>
      </c>
      <c r="Z209" s="78">
        <v>1</v>
      </c>
      <c r="AA209" s="78">
        <v>1</v>
      </c>
      <c r="AB209" s="78" t="s">
        <v>519</v>
      </c>
      <c r="AC209" s="78">
        <v>1</v>
      </c>
      <c r="AD209" s="78" t="s">
        <v>519</v>
      </c>
      <c r="AE209" s="78" t="s">
        <v>519</v>
      </c>
      <c r="AF209" s="78">
        <v>1</v>
      </c>
      <c r="AG209" s="78" t="s">
        <v>519</v>
      </c>
      <c r="AH209" s="78" t="s">
        <v>519</v>
      </c>
      <c r="AI209" s="78">
        <v>1</v>
      </c>
      <c r="AJ209" s="78">
        <v>1</v>
      </c>
      <c r="AK209" s="78" t="s">
        <v>519</v>
      </c>
      <c r="AL209" s="78" t="s">
        <v>519</v>
      </c>
      <c r="AM209" s="78">
        <v>1</v>
      </c>
      <c r="AN209" s="78">
        <v>1</v>
      </c>
      <c r="AO209" s="78" t="s">
        <v>519</v>
      </c>
      <c r="AP209" s="78">
        <v>1</v>
      </c>
      <c r="AQ209" s="78" t="s">
        <v>519</v>
      </c>
      <c r="AR209" s="78">
        <v>1</v>
      </c>
      <c r="AS209" s="78" t="s">
        <v>519</v>
      </c>
      <c r="AT209" s="78">
        <v>1</v>
      </c>
    </row>
    <row r="210" spans="1:46" ht="35.1" customHeight="1" x14ac:dyDescent="0.2">
      <c r="A210" s="78">
        <v>208</v>
      </c>
      <c r="B210" s="79" t="s">
        <v>429</v>
      </c>
      <c r="C210" s="78" t="s">
        <v>422</v>
      </c>
      <c r="D210" s="78" t="s">
        <v>203</v>
      </c>
      <c r="E210" s="78">
        <v>1</v>
      </c>
      <c r="F210" s="78">
        <v>1</v>
      </c>
      <c r="G210" s="78" t="s">
        <v>519</v>
      </c>
      <c r="H210" s="78" t="s">
        <v>519</v>
      </c>
      <c r="I210" s="78">
        <v>1</v>
      </c>
      <c r="J210" s="78" t="s">
        <v>519</v>
      </c>
      <c r="K210" s="78">
        <v>1</v>
      </c>
      <c r="L210" s="78" t="s">
        <v>519</v>
      </c>
      <c r="M210" s="78">
        <v>1</v>
      </c>
      <c r="N210" s="78">
        <v>1</v>
      </c>
      <c r="O210" s="78">
        <v>1</v>
      </c>
      <c r="P210" s="78">
        <v>1</v>
      </c>
      <c r="Q210" s="78">
        <v>1</v>
      </c>
      <c r="R210" s="78" t="s">
        <v>519</v>
      </c>
      <c r="S210" s="78">
        <v>1</v>
      </c>
      <c r="T210" s="78">
        <v>1</v>
      </c>
      <c r="U210" s="78" t="s">
        <v>519</v>
      </c>
      <c r="V210" s="78" t="s">
        <v>519</v>
      </c>
      <c r="W210" s="78" t="s">
        <v>519</v>
      </c>
      <c r="X210" s="78" t="s">
        <v>519</v>
      </c>
      <c r="Y210" s="78" t="s">
        <v>519</v>
      </c>
      <c r="Z210" s="78">
        <v>1</v>
      </c>
      <c r="AA210" s="78">
        <v>1</v>
      </c>
      <c r="AB210" s="78">
        <v>1</v>
      </c>
      <c r="AC210" s="78">
        <v>1</v>
      </c>
      <c r="AD210" s="78">
        <v>1</v>
      </c>
      <c r="AE210" s="78" t="s">
        <v>519</v>
      </c>
      <c r="AF210" s="78" t="s">
        <v>519</v>
      </c>
      <c r="AG210" s="78" t="s">
        <v>519</v>
      </c>
      <c r="AH210" s="78" t="s">
        <v>519</v>
      </c>
      <c r="AI210" s="78">
        <v>1</v>
      </c>
      <c r="AJ210" s="78" t="s">
        <v>519</v>
      </c>
      <c r="AK210" s="78" t="s">
        <v>519</v>
      </c>
      <c r="AL210" s="78" t="s">
        <v>519</v>
      </c>
      <c r="AM210" s="78" t="s">
        <v>519</v>
      </c>
      <c r="AN210" s="78" t="s">
        <v>519</v>
      </c>
      <c r="AO210" s="78" t="s">
        <v>519</v>
      </c>
      <c r="AP210" s="78">
        <v>1</v>
      </c>
      <c r="AQ210" s="78">
        <v>1</v>
      </c>
      <c r="AR210" s="78">
        <v>1</v>
      </c>
      <c r="AS210" s="78" t="s">
        <v>519</v>
      </c>
      <c r="AT210" s="78">
        <v>1</v>
      </c>
    </row>
    <row r="211" spans="1:46" ht="35.1" customHeight="1" x14ac:dyDescent="0.2">
      <c r="A211" s="78">
        <v>209</v>
      </c>
      <c r="B211" s="79" t="s">
        <v>430</v>
      </c>
      <c r="C211" s="78" t="s">
        <v>422</v>
      </c>
      <c r="D211" s="78" t="s">
        <v>205</v>
      </c>
      <c r="E211" s="78">
        <v>1</v>
      </c>
      <c r="F211" s="78">
        <v>1</v>
      </c>
      <c r="G211" s="78">
        <v>0.75</v>
      </c>
      <c r="H211" s="78">
        <v>0.75</v>
      </c>
      <c r="I211" s="78">
        <v>1</v>
      </c>
      <c r="J211" s="78" t="s">
        <v>519</v>
      </c>
      <c r="K211" s="78">
        <v>1</v>
      </c>
      <c r="L211" s="78">
        <v>1</v>
      </c>
      <c r="M211" s="78">
        <v>1</v>
      </c>
      <c r="N211" s="78">
        <v>1</v>
      </c>
      <c r="O211" s="78">
        <v>1</v>
      </c>
      <c r="P211" s="78" t="s">
        <v>519</v>
      </c>
      <c r="Q211" s="78">
        <v>1</v>
      </c>
      <c r="R211" s="78">
        <v>1</v>
      </c>
      <c r="S211" s="78">
        <v>1</v>
      </c>
      <c r="T211" s="78">
        <v>1</v>
      </c>
      <c r="U211" s="78">
        <v>18.920000000000002</v>
      </c>
      <c r="V211" s="78" t="s">
        <v>519</v>
      </c>
      <c r="W211" s="78" t="s">
        <v>519</v>
      </c>
      <c r="X211" s="78" t="s">
        <v>519</v>
      </c>
      <c r="Y211" s="78" t="s">
        <v>519</v>
      </c>
      <c r="Z211" s="78">
        <v>1</v>
      </c>
      <c r="AA211" s="78" t="s">
        <v>519</v>
      </c>
      <c r="AB211" s="78" t="s">
        <v>519</v>
      </c>
      <c r="AC211" s="78">
        <v>1</v>
      </c>
      <c r="AD211" s="78" t="s">
        <v>519</v>
      </c>
      <c r="AE211" s="78" t="s">
        <v>519</v>
      </c>
      <c r="AF211" s="78" t="s">
        <v>519</v>
      </c>
      <c r="AG211" s="78" t="s">
        <v>519</v>
      </c>
      <c r="AH211" s="78" t="s">
        <v>519</v>
      </c>
      <c r="AI211" s="78">
        <v>1</v>
      </c>
      <c r="AJ211" s="78">
        <v>1</v>
      </c>
      <c r="AK211" s="78" t="s">
        <v>519</v>
      </c>
      <c r="AL211" s="78" t="s">
        <v>519</v>
      </c>
      <c r="AM211" s="78" t="s">
        <v>519</v>
      </c>
      <c r="AN211" s="78">
        <v>1</v>
      </c>
      <c r="AO211" s="78" t="s">
        <v>519</v>
      </c>
      <c r="AP211" s="78">
        <v>1</v>
      </c>
      <c r="AQ211" s="78">
        <v>1</v>
      </c>
      <c r="AR211" s="78">
        <v>1</v>
      </c>
      <c r="AS211" s="78">
        <v>1</v>
      </c>
      <c r="AT211" s="78">
        <v>1</v>
      </c>
    </row>
    <row r="212" spans="1:46" ht="35.1" customHeight="1" x14ac:dyDescent="0.2">
      <c r="A212" s="78">
        <v>210</v>
      </c>
      <c r="B212" s="79" t="s">
        <v>432</v>
      </c>
      <c r="C212" s="78" t="s">
        <v>422</v>
      </c>
      <c r="D212" s="78" t="s">
        <v>207</v>
      </c>
      <c r="E212" s="78">
        <v>1</v>
      </c>
      <c r="F212" s="78">
        <v>1</v>
      </c>
      <c r="G212" s="78">
        <v>1</v>
      </c>
      <c r="H212" s="78">
        <v>0.75</v>
      </c>
      <c r="I212" s="78" t="s">
        <v>519</v>
      </c>
      <c r="J212" s="78" t="s">
        <v>519</v>
      </c>
      <c r="K212" s="78" t="s">
        <v>519</v>
      </c>
      <c r="L212" s="78" t="s">
        <v>519</v>
      </c>
      <c r="M212" s="78">
        <v>1</v>
      </c>
      <c r="N212" s="78">
        <v>1</v>
      </c>
      <c r="O212" s="78" t="s">
        <v>519</v>
      </c>
      <c r="P212" s="78" t="s">
        <v>519</v>
      </c>
      <c r="Q212" s="78">
        <v>1</v>
      </c>
      <c r="R212" s="78">
        <v>1</v>
      </c>
      <c r="S212" s="78" t="s">
        <v>519</v>
      </c>
      <c r="T212" s="78" t="s">
        <v>519</v>
      </c>
      <c r="U212" s="78" t="s">
        <v>519</v>
      </c>
      <c r="V212" s="78" t="s">
        <v>519</v>
      </c>
      <c r="W212" s="78" t="s">
        <v>519</v>
      </c>
      <c r="X212" s="78" t="s">
        <v>519</v>
      </c>
      <c r="Y212" s="78" t="s">
        <v>519</v>
      </c>
      <c r="Z212" s="78">
        <v>1</v>
      </c>
      <c r="AA212" s="78" t="s">
        <v>519</v>
      </c>
      <c r="AB212" s="78" t="s">
        <v>519</v>
      </c>
      <c r="AC212" s="78" t="s">
        <v>519</v>
      </c>
      <c r="AD212" s="78" t="s">
        <v>519</v>
      </c>
      <c r="AE212" s="78" t="s">
        <v>519</v>
      </c>
      <c r="AF212" s="78">
        <v>1</v>
      </c>
      <c r="AG212" s="78" t="s">
        <v>519</v>
      </c>
      <c r="AH212" s="78" t="s">
        <v>519</v>
      </c>
      <c r="AI212" s="78" t="s">
        <v>519</v>
      </c>
      <c r="AJ212" s="78">
        <v>1</v>
      </c>
      <c r="AK212" s="78" t="s">
        <v>519</v>
      </c>
      <c r="AL212" s="78" t="s">
        <v>519</v>
      </c>
      <c r="AM212" s="78">
        <v>1</v>
      </c>
      <c r="AN212" s="78">
        <v>1</v>
      </c>
      <c r="AO212" s="78" t="s">
        <v>519</v>
      </c>
      <c r="AP212" s="78" t="s">
        <v>519</v>
      </c>
      <c r="AQ212" s="78">
        <v>1</v>
      </c>
      <c r="AR212" s="78" t="s">
        <v>519</v>
      </c>
      <c r="AS212" s="78">
        <v>1</v>
      </c>
      <c r="AT212" s="78" t="s">
        <v>519</v>
      </c>
    </row>
    <row r="213" spans="1:46" ht="35.1" customHeight="1" x14ac:dyDescent="0.2">
      <c r="A213" s="78">
        <v>211</v>
      </c>
      <c r="B213" s="79" t="s">
        <v>433</v>
      </c>
      <c r="C213" s="78" t="s">
        <v>422</v>
      </c>
      <c r="D213" s="78" t="s">
        <v>209</v>
      </c>
      <c r="E213" s="78">
        <v>1</v>
      </c>
      <c r="F213" s="78">
        <v>1</v>
      </c>
      <c r="G213" s="78">
        <v>0.75</v>
      </c>
      <c r="H213" s="78">
        <v>1</v>
      </c>
      <c r="I213" s="78" t="s">
        <v>519</v>
      </c>
      <c r="J213" s="78" t="s">
        <v>519</v>
      </c>
      <c r="K213" s="78">
        <v>1</v>
      </c>
      <c r="L213" s="78">
        <v>1</v>
      </c>
      <c r="M213" s="78">
        <v>1</v>
      </c>
      <c r="N213" s="78">
        <v>1</v>
      </c>
      <c r="O213" s="78">
        <v>1</v>
      </c>
      <c r="P213" s="78" t="s">
        <v>519</v>
      </c>
      <c r="Q213" s="78">
        <v>1</v>
      </c>
      <c r="R213" s="78">
        <v>1</v>
      </c>
      <c r="S213" s="78">
        <v>1</v>
      </c>
      <c r="T213" s="78">
        <v>1</v>
      </c>
      <c r="U213" s="78" t="s">
        <v>519</v>
      </c>
      <c r="V213" s="78" t="s">
        <v>519</v>
      </c>
      <c r="W213" s="78" t="s">
        <v>519</v>
      </c>
      <c r="X213" s="78" t="s">
        <v>519</v>
      </c>
      <c r="Y213" s="78" t="s">
        <v>519</v>
      </c>
      <c r="Z213" s="78">
        <v>1</v>
      </c>
      <c r="AA213" s="78" t="s">
        <v>519</v>
      </c>
      <c r="AB213" s="78" t="s">
        <v>519</v>
      </c>
      <c r="AC213" s="78">
        <v>1</v>
      </c>
      <c r="AD213" s="78" t="s">
        <v>519</v>
      </c>
      <c r="AE213" s="78" t="s">
        <v>519</v>
      </c>
      <c r="AF213" s="78" t="s">
        <v>519</v>
      </c>
      <c r="AG213" s="78" t="s">
        <v>519</v>
      </c>
      <c r="AH213" s="78" t="s">
        <v>519</v>
      </c>
      <c r="AI213" s="78" t="s">
        <v>519</v>
      </c>
      <c r="AJ213" s="78" t="s">
        <v>519</v>
      </c>
      <c r="AK213" s="78" t="s">
        <v>519</v>
      </c>
      <c r="AL213" s="78" t="s">
        <v>519</v>
      </c>
      <c r="AM213" s="78">
        <v>1</v>
      </c>
      <c r="AN213" s="78">
        <v>1</v>
      </c>
      <c r="AO213" s="78" t="s">
        <v>519</v>
      </c>
      <c r="AP213" s="78" t="s">
        <v>519</v>
      </c>
      <c r="AQ213" s="78">
        <v>1</v>
      </c>
      <c r="AR213" s="78">
        <v>1</v>
      </c>
      <c r="AS213" s="78" t="s">
        <v>519</v>
      </c>
      <c r="AT213" s="78">
        <v>1</v>
      </c>
    </row>
    <row r="214" spans="1:46" ht="35.1" customHeight="1" x14ac:dyDescent="0.2">
      <c r="A214" s="78">
        <v>212</v>
      </c>
      <c r="B214" s="79" t="s">
        <v>617</v>
      </c>
      <c r="C214" s="78" t="s">
        <v>422</v>
      </c>
      <c r="D214" s="78" t="s">
        <v>211</v>
      </c>
      <c r="E214" s="78">
        <v>1</v>
      </c>
      <c r="F214" s="78">
        <v>1</v>
      </c>
      <c r="G214" s="78">
        <v>0.75</v>
      </c>
      <c r="H214" s="78">
        <v>0.75</v>
      </c>
      <c r="I214" s="78" t="s">
        <v>519</v>
      </c>
      <c r="J214" s="78" t="s">
        <v>519</v>
      </c>
      <c r="K214" s="78">
        <v>1</v>
      </c>
      <c r="L214" s="78">
        <v>1</v>
      </c>
      <c r="M214" s="78">
        <v>1</v>
      </c>
      <c r="N214" s="78" t="s">
        <v>519</v>
      </c>
      <c r="O214" s="78">
        <v>1</v>
      </c>
      <c r="P214" s="78">
        <v>1</v>
      </c>
      <c r="Q214" s="78">
        <v>1</v>
      </c>
      <c r="R214" s="78">
        <v>1</v>
      </c>
      <c r="S214" s="78">
        <v>1</v>
      </c>
      <c r="T214" s="78">
        <v>1</v>
      </c>
      <c r="U214" s="78" t="s">
        <v>519</v>
      </c>
      <c r="V214" s="78" t="s">
        <v>519</v>
      </c>
      <c r="W214" s="78" t="s">
        <v>519</v>
      </c>
      <c r="X214" s="78" t="s">
        <v>519</v>
      </c>
      <c r="Y214" s="78" t="s">
        <v>519</v>
      </c>
      <c r="Z214" s="78">
        <v>1</v>
      </c>
      <c r="AA214" s="78" t="s">
        <v>519</v>
      </c>
      <c r="AB214" s="78">
        <v>1</v>
      </c>
      <c r="AC214" s="78" t="s">
        <v>519</v>
      </c>
      <c r="AD214" s="78" t="s">
        <v>519</v>
      </c>
      <c r="AE214" s="78" t="s">
        <v>519</v>
      </c>
      <c r="AF214" s="78" t="s">
        <v>519</v>
      </c>
      <c r="AG214" s="78" t="s">
        <v>519</v>
      </c>
      <c r="AH214" s="78" t="s">
        <v>519</v>
      </c>
      <c r="AI214" s="78">
        <v>1</v>
      </c>
      <c r="AJ214" s="78" t="s">
        <v>519</v>
      </c>
      <c r="AK214" s="78" t="s">
        <v>519</v>
      </c>
      <c r="AL214" s="78" t="s">
        <v>519</v>
      </c>
      <c r="AM214" s="78">
        <v>1</v>
      </c>
      <c r="AN214" s="78" t="s">
        <v>519</v>
      </c>
      <c r="AO214" s="78" t="s">
        <v>519</v>
      </c>
      <c r="AP214" s="78">
        <v>1</v>
      </c>
      <c r="AQ214" s="78">
        <v>1</v>
      </c>
      <c r="AR214" s="78">
        <v>1</v>
      </c>
      <c r="AS214" s="78">
        <v>1</v>
      </c>
      <c r="AT214" s="78">
        <v>1</v>
      </c>
    </row>
    <row r="215" spans="1:46" ht="35.1" customHeight="1" x14ac:dyDescent="0.2">
      <c r="A215" s="78">
        <v>213</v>
      </c>
      <c r="B215" s="79" t="s">
        <v>435</v>
      </c>
      <c r="C215" s="78" t="s">
        <v>422</v>
      </c>
      <c r="D215" s="78" t="s">
        <v>213</v>
      </c>
      <c r="E215" s="78">
        <v>1</v>
      </c>
      <c r="F215" s="78" t="s">
        <v>519</v>
      </c>
      <c r="G215" s="78">
        <v>1</v>
      </c>
      <c r="H215" s="78">
        <v>0.75</v>
      </c>
      <c r="I215" s="78">
        <v>1</v>
      </c>
      <c r="J215" s="78">
        <v>1</v>
      </c>
      <c r="K215" s="78">
        <v>1</v>
      </c>
      <c r="L215" s="78">
        <v>1</v>
      </c>
      <c r="M215" s="78" t="s">
        <v>519</v>
      </c>
      <c r="N215" s="78">
        <v>1</v>
      </c>
      <c r="O215" s="78">
        <v>1</v>
      </c>
      <c r="P215" s="78" t="s">
        <v>519</v>
      </c>
      <c r="Q215" s="78">
        <v>1</v>
      </c>
      <c r="R215" s="78">
        <v>1</v>
      </c>
      <c r="S215" s="78">
        <v>1</v>
      </c>
      <c r="T215" s="78">
        <v>1</v>
      </c>
      <c r="U215" s="78" t="s">
        <v>519</v>
      </c>
      <c r="V215" s="78" t="s">
        <v>519</v>
      </c>
      <c r="W215" s="78" t="s">
        <v>519</v>
      </c>
      <c r="X215" s="78" t="s">
        <v>519</v>
      </c>
      <c r="Y215" s="78" t="s">
        <v>519</v>
      </c>
      <c r="Z215" s="78" t="s">
        <v>519</v>
      </c>
      <c r="AA215" s="78" t="s">
        <v>519</v>
      </c>
      <c r="AB215" s="78" t="s">
        <v>519</v>
      </c>
      <c r="AC215" s="78" t="s">
        <v>519</v>
      </c>
      <c r="AD215" s="78" t="s">
        <v>519</v>
      </c>
      <c r="AE215" s="78" t="s">
        <v>519</v>
      </c>
      <c r="AF215" s="78" t="s">
        <v>519</v>
      </c>
      <c r="AG215" s="78" t="s">
        <v>519</v>
      </c>
      <c r="AH215" s="78" t="s">
        <v>519</v>
      </c>
      <c r="AI215" s="78">
        <v>1</v>
      </c>
      <c r="AJ215" s="78" t="s">
        <v>519</v>
      </c>
      <c r="AK215" s="78" t="s">
        <v>519</v>
      </c>
      <c r="AL215" s="78" t="s">
        <v>519</v>
      </c>
      <c r="AM215" s="78" t="s">
        <v>519</v>
      </c>
      <c r="AN215" s="78" t="s">
        <v>519</v>
      </c>
      <c r="AO215" s="78" t="s">
        <v>519</v>
      </c>
      <c r="AP215" s="78">
        <v>1</v>
      </c>
      <c r="AQ215" s="78">
        <v>1</v>
      </c>
      <c r="AR215" s="78">
        <v>1</v>
      </c>
      <c r="AS215" s="78" t="s">
        <v>519</v>
      </c>
      <c r="AT215" s="78">
        <v>1</v>
      </c>
    </row>
    <row r="216" spans="1:46" ht="35.1" customHeight="1" x14ac:dyDescent="0.2">
      <c r="A216" s="78">
        <v>214</v>
      </c>
      <c r="B216" s="79" t="s">
        <v>436</v>
      </c>
      <c r="C216" s="78" t="s">
        <v>422</v>
      </c>
      <c r="D216" s="78" t="s">
        <v>215</v>
      </c>
      <c r="E216" s="78">
        <v>1</v>
      </c>
      <c r="F216" s="78" t="s">
        <v>519</v>
      </c>
      <c r="G216" s="78">
        <v>0.75</v>
      </c>
      <c r="H216" s="78">
        <v>0.75</v>
      </c>
      <c r="I216" s="78">
        <v>1</v>
      </c>
      <c r="J216" s="78" t="s">
        <v>519</v>
      </c>
      <c r="K216" s="78">
        <v>1</v>
      </c>
      <c r="L216" s="78">
        <v>0.75</v>
      </c>
      <c r="M216" s="78" t="s">
        <v>519</v>
      </c>
      <c r="N216" s="78">
        <v>1</v>
      </c>
      <c r="O216" s="78">
        <v>1</v>
      </c>
      <c r="P216" s="78" t="s">
        <v>519</v>
      </c>
      <c r="Q216" s="78">
        <v>1</v>
      </c>
      <c r="R216" s="78">
        <v>1</v>
      </c>
      <c r="S216" s="78">
        <v>1</v>
      </c>
      <c r="T216" s="78">
        <v>1</v>
      </c>
      <c r="U216" s="78" t="s">
        <v>519</v>
      </c>
      <c r="V216" s="78" t="s">
        <v>519</v>
      </c>
      <c r="W216" s="78" t="s">
        <v>519</v>
      </c>
      <c r="X216" s="78" t="s">
        <v>519</v>
      </c>
      <c r="Y216" s="78" t="s">
        <v>519</v>
      </c>
      <c r="Z216" s="78" t="s">
        <v>519</v>
      </c>
      <c r="AA216" s="78" t="s">
        <v>519</v>
      </c>
      <c r="AB216" s="78" t="s">
        <v>519</v>
      </c>
      <c r="AC216" s="78">
        <v>1</v>
      </c>
      <c r="AD216" s="78" t="s">
        <v>519</v>
      </c>
      <c r="AE216" s="78" t="s">
        <v>519</v>
      </c>
      <c r="AF216" s="78">
        <v>1</v>
      </c>
      <c r="AG216" s="78" t="s">
        <v>519</v>
      </c>
      <c r="AH216" s="78" t="s">
        <v>519</v>
      </c>
      <c r="AI216" s="78">
        <v>1</v>
      </c>
      <c r="AJ216" s="78">
        <v>1</v>
      </c>
      <c r="AK216" s="78" t="s">
        <v>519</v>
      </c>
      <c r="AL216" s="78" t="s">
        <v>519</v>
      </c>
      <c r="AM216" s="78">
        <v>1</v>
      </c>
      <c r="AN216" s="78">
        <v>1</v>
      </c>
      <c r="AO216" s="78">
        <v>1</v>
      </c>
      <c r="AP216" s="78">
        <v>1</v>
      </c>
      <c r="AQ216" s="78">
        <v>1</v>
      </c>
      <c r="AR216" s="78">
        <v>1</v>
      </c>
      <c r="AS216" s="78">
        <v>1</v>
      </c>
      <c r="AT216" s="78" t="s">
        <v>519</v>
      </c>
    </row>
    <row r="217" spans="1:46" ht="35.1" customHeight="1" x14ac:dyDescent="0.2">
      <c r="A217" s="78">
        <v>215</v>
      </c>
      <c r="B217" s="82" t="s">
        <v>618</v>
      </c>
      <c r="C217" s="78" t="s">
        <v>422</v>
      </c>
      <c r="D217" s="78" t="s">
        <v>217</v>
      </c>
      <c r="E217" s="78">
        <v>1</v>
      </c>
      <c r="F217" s="78">
        <v>1</v>
      </c>
      <c r="G217" s="78">
        <v>0.75</v>
      </c>
      <c r="H217" s="78" t="s">
        <v>519</v>
      </c>
      <c r="I217" s="78" t="s">
        <v>519</v>
      </c>
      <c r="J217" s="78" t="s">
        <v>519</v>
      </c>
      <c r="K217" s="78">
        <v>1</v>
      </c>
      <c r="L217" s="78" t="s">
        <v>519</v>
      </c>
      <c r="M217" s="78">
        <v>1</v>
      </c>
      <c r="N217" s="78">
        <v>1</v>
      </c>
      <c r="O217" s="78" t="s">
        <v>519</v>
      </c>
      <c r="P217" s="78" t="s">
        <v>519</v>
      </c>
      <c r="Q217" s="78">
        <v>1</v>
      </c>
      <c r="R217" s="78" t="s">
        <v>519</v>
      </c>
      <c r="S217" s="78">
        <v>1</v>
      </c>
      <c r="T217" s="78">
        <v>1</v>
      </c>
      <c r="U217" s="78" t="s">
        <v>519</v>
      </c>
      <c r="V217" s="78" t="s">
        <v>519</v>
      </c>
      <c r="W217" s="78" t="s">
        <v>519</v>
      </c>
      <c r="X217" s="78" t="s">
        <v>519</v>
      </c>
      <c r="Y217" s="78" t="s">
        <v>519</v>
      </c>
      <c r="Z217" s="78">
        <v>1</v>
      </c>
      <c r="AA217" s="78" t="s">
        <v>519</v>
      </c>
      <c r="AB217" s="78">
        <v>1</v>
      </c>
      <c r="AC217" s="78" t="s">
        <v>519</v>
      </c>
      <c r="AD217" s="78" t="s">
        <v>519</v>
      </c>
      <c r="AE217" s="78" t="s">
        <v>519</v>
      </c>
      <c r="AF217" s="78" t="s">
        <v>519</v>
      </c>
      <c r="AG217" s="78" t="s">
        <v>519</v>
      </c>
      <c r="AH217" s="78" t="s">
        <v>519</v>
      </c>
      <c r="AI217" s="78">
        <v>1</v>
      </c>
      <c r="AJ217" s="78" t="s">
        <v>519</v>
      </c>
      <c r="AK217" s="78" t="s">
        <v>519</v>
      </c>
      <c r="AL217" s="78" t="s">
        <v>519</v>
      </c>
      <c r="AM217" s="78" t="s">
        <v>519</v>
      </c>
      <c r="AN217" s="78" t="s">
        <v>519</v>
      </c>
      <c r="AO217" s="78">
        <v>1</v>
      </c>
      <c r="AP217" s="78">
        <v>1</v>
      </c>
      <c r="AQ217" s="78" t="s">
        <v>519</v>
      </c>
      <c r="AR217" s="78" t="s">
        <v>519</v>
      </c>
      <c r="AS217" s="78" t="s">
        <v>519</v>
      </c>
      <c r="AT217" s="78" t="s">
        <v>519</v>
      </c>
    </row>
    <row r="218" spans="1:46" ht="35.1" customHeight="1" x14ac:dyDescent="0.2">
      <c r="A218" s="78">
        <v>216</v>
      </c>
      <c r="B218" s="79" t="s">
        <v>619</v>
      </c>
      <c r="C218" s="78" t="s">
        <v>422</v>
      </c>
      <c r="D218" s="78" t="s">
        <v>221</v>
      </c>
      <c r="E218" s="78">
        <v>1</v>
      </c>
      <c r="F218" s="78">
        <v>1</v>
      </c>
      <c r="G218" s="78">
        <v>0.75</v>
      </c>
      <c r="H218" s="78" t="s">
        <v>519</v>
      </c>
      <c r="I218" s="78">
        <v>1</v>
      </c>
      <c r="J218" s="78">
        <v>1</v>
      </c>
      <c r="K218" s="78">
        <v>1</v>
      </c>
      <c r="L218" s="78">
        <v>0.75</v>
      </c>
      <c r="M218" s="78">
        <v>1</v>
      </c>
      <c r="N218" s="78" t="s">
        <v>519</v>
      </c>
      <c r="O218" s="78">
        <v>1</v>
      </c>
      <c r="P218" s="78" t="s">
        <v>519</v>
      </c>
      <c r="Q218" s="78">
        <v>1</v>
      </c>
      <c r="R218" s="78" t="s">
        <v>519</v>
      </c>
      <c r="S218" s="78">
        <v>1</v>
      </c>
      <c r="T218" s="78">
        <v>1</v>
      </c>
      <c r="U218" s="78" t="s">
        <v>519</v>
      </c>
      <c r="V218" s="78" t="s">
        <v>519</v>
      </c>
      <c r="W218" s="78" t="s">
        <v>519</v>
      </c>
      <c r="X218" s="78" t="s">
        <v>519</v>
      </c>
      <c r="Y218" s="78" t="s">
        <v>519</v>
      </c>
      <c r="Z218" s="78">
        <v>1</v>
      </c>
      <c r="AA218" s="78" t="s">
        <v>519</v>
      </c>
      <c r="AB218" s="78" t="s">
        <v>519</v>
      </c>
      <c r="AC218" s="78" t="s">
        <v>519</v>
      </c>
      <c r="AD218" s="78" t="s">
        <v>519</v>
      </c>
      <c r="AE218" s="78" t="s">
        <v>519</v>
      </c>
      <c r="AF218" s="78" t="s">
        <v>519</v>
      </c>
      <c r="AG218" s="78" t="s">
        <v>519</v>
      </c>
      <c r="AH218" s="78" t="s">
        <v>519</v>
      </c>
      <c r="AI218" s="78">
        <v>1</v>
      </c>
      <c r="AJ218" s="78" t="s">
        <v>519</v>
      </c>
      <c r="AK218" s="78" t="s">
        <v>519</v>
      </c>
      <c r="AL218" s="78" t="s">
        <v>519</v>
      </c>
      <c r="AM218" s="78" t="s">
        <v>519</v>
      </c>
      <c r="AN218" s="78" t="s">
        <v>519</v>
      </c>
      <c r="AO218" s="78" t="s">
        <v>519</v>
      </c>
      <c r="AP218" s="78">
        <v>1</v>
      </c>
      <c r="AQ218" s="78">
        <v>1</v>
      </c>
      <c r="AR218" s="78" t="s">
        <v>519</v>
      </c>
      <c r="AS218" s="78" t="s">
        <v>519</v>
      </c>
      <c r="AT218" s="78">
        <v>1</v>
      </c>
    </row>
    <row r="219" spans="1:46" ht="35.1" customHeight="1" x14ac:dyDescent="0.2">
      <c r="A219" s="78">
        <v>217</v>
      </c>
      <c r="B219" s="79" t="s">
        <v>439</v>
      </c>
      <c r="C219" s="78" t="s">
        <v>422</v>
      </c>
      <c r="D219" s="78" t="s">
        <v>223</v>
      </c>
      <c r="E219" s="78">
        <v>1</v>
      </c>
      <c r="F219" s="78">
        <v>1</v>
      </c>
      <c r="G219" s="78">
        <v>1</v>
      </c>
      <c r="H219" s="78">
        <v>0.75</v>
      </c>
      <c r="I219" s="78">
        <v>1</v>
      </c>
      <c r="J219" s="78">
        <v>1</v>
      </c>
      <c r="K219" s="78">
        <v>1</v>
      </c>
      <c r="L219" s="78">
        <v>1</v>
      </c>
      <c r="M219" s="78">
        <v>1</v>
      </c>
      <c r="N219" s="78">
        <v>1</v>
      </c>
      <c r="O219" s="78">
        <v>1</v>
      </c>
      <c r="P219" s="78">
        <v>1</v>
      </c>
      <c r="Q219" s="78">
        <v>1</v>
      </c>
      <c r="R219" s="78">
        <v>1</v>
      </c>
      <c r="S219" s="78">
        <v>1</v>
      </c>
      <c r="T219" s="78">
        <v>1</v>
      </c>
      <c r="U219" s="78">
        <v>48.465000000000003</v>
      </c>
      <c r="V219" s="78" t="s">
        <v>519</v>
      </c>
      <c r="W219" s="78" t="s">
        <v>519</v>
      </c>
      <c r="X219" s="78" t="s">
        <v>519</v>
      </c>
      <c r="Y219" s="78" t="s">
        <v>519</v>
      </c>
      <c r="Z219" s="78">
        <v>1</v>
      </c>
      <c r="AA219" s="78" t="s">
        <v>519</v>
      </c>
      <c r="AB219" s="78">
        <v>1</v>
      </c>
      <c r="AC219" s="78">
        <v>1</v>
      </c>
      <c r="AD219" s="78">
        <v>1</v>
      </c>
      <c r="AE219" s="78" t="s">
        <v>519</v>
      </c>
      <c r="AF219" s="78">
        <v>1</v>
      </c>
      <c r="AG219" s="78" t="s">
        <v>519</v>
      </c>
      <c r="AH219" s="78" t="s">
        <v>519</v>
      </c>
      <c r="AI219" s="78">
        <v>1</v>
      </c>
      <c r="AJ219" s="78">
        <v>1</v>
      </c>
      <c r="AK219" s="78" t="s">
        <v>519</v>
      </c>
      <c r="AL219" s="78" t="s">
        <v>519</v>
      </c>
      <c r="AM219" s="78">
        <v>1</v>
      </c>
      <c r="AN219" s="78">
        <v>1</v>
      </c>
      <c r="AO219" s="78">
        <v>1</v>
      </c>
      <c r="AP219" s="78">
        <v>1</v>
      </c>
      <c r="AQ219" s="78">
        <v>1</v>
      </c>
      <c r="AR219" s="78">
        <v>1</v>
      </c>
      <c r="AS219" s="78" t="s">
        <v>519</v>
      </c>
      <c r="AT219" s="78">
        <v>1</v>
      </c>
    </row>
    <row r="220" spans="1:46" ht="35.1" customHeight="1" x14ac:dyDescent="0.2">
      <c r="A220" s="78">
        <v>218</v>
      </c>
      <c r="B220" s="79" t="s">
        <v>620</v>
      </c>
      <c r="C220" s="78" t="s">
        <v>422</v>
      </c>
      <c r="D220" s="78" t="s">
        <v>225</v>
      </c>
      <c r="E220" s="78">
        <v>1</v>
      </c>
      <c r="F220" s="78">
        <v>1</v>
      </c>
      <c r="G220" s="78" t="s">
        <v>519</v>
      </c>
      <c r="H220" s="78">
        <v>0.75</v>
      </c>
      <c r="I220" s="78">
        <v>1</v>
      </c>
      <c r="J220" s="78" t="s">
        <v>519</v>
      </c>
      <c r="K220" s="78">
        <v>1</v>
      </c>
      <c r="L220" s="78">
        <v>1</v>
      </c>
      <c r="M220" s="78">
        <v>1</v>
      </c>
      <c r="N220" s="78" t="s">
        <v>519</v>
      </c>
      <c r="O220" s="78">
        <v>1</v>
      </c>
      <c r="P220" s="78" t="s">
        <v>519</v>
      </c>
      <c r="Q220" s="78">
        <v>1</v>
      </c>
      <c r="R220" s="78" t="s">
        <v>519</v>
      </c>
      <c r="S220" s="78">
        <v>1</v>
      </c>
      <c r="T220" s="78">
        <v>1</v>
      </c>
      <c r="U220" s="78" t="s">
        <v>519</v>
      </c>
      <c r="V220" s="78" t="s">
        <v>519</v>
      </c>
      <c r="W220" s="78" t="s">
        <v>519</v>
      </c>
      <c r="X220" s="78" t="s">
        <v>519</v>
      </c>
      <c r="Y220" s="78" t="s">
        <v>519</v>
      </c>
      <c r="Z220" s="78">
        <v>1</v>
      </c>
      <c r="AA220" s="78" t="s">
        <v>519</v>
      </c>
      <c r="AB220" s="78" t="s">
        <v>519</v>
      </c>
      <c r="AC220" s="78">
        <v>1</v>
      </c>
      <c r="AD220" s="78" t="s">
        <v>519</v>
      </c>
      <c r="AE220" s="78" t="s">
        <v>519</v>
      </c>
      <c r="AF220" s="78" t="s">
        <v>519</v>
      </c>
      <c r="AG220" s="78" t="s">
        <v>519</v>
      </c>
      <c r="AH220" s="78" t="s">
        <v>519</v>
      </c>
      <c r="AI220" s="78" t="s">
        <v>519</v>
      </c>
      <c r="AJ220" s="78" t="s">
        <v>519</v>
      </c>
      <c r="AK220" s="78" t="s">
        <v>519</v>
      </c>
      <c r="AL220" s="78" t="s">
        <v>519</v>
      </c>
      <c r="AM220" s="78" t="s">
        <v>519</v>
      </c>
      <c r="AN220" s="78">
        <v>1</v>
      </c>
      <c r="AO220" s="78">
        <v>1</v>
      </c>
      <c r="AP220" s="78">
        <v>1</v>
      </c>
      <c r="AQ220" s="78" t="s">
        <v>519</v>
      </c>
      <c r="AR220" s="78">
        <v>1</v>
      </c>
      <c r="AS220" s="78" t="s">
        <v>519</v>
      </c>
      <c r="AT220" s="78" t="s">
        <v>519</v>
      </c>
    </row>
    <row r="221" spans="1:46" ht="35.1" customHeight="1" x14ac:dyDescent="0.2">
      <c r="A221" s="78">
        <v>219</v>
      </c>
      <c r="B221" s="79" t="s">
        <v>621</v>
      </c>
      <c r="C221" s="78" t="s">
        <v>422</v>
      </c>
      <c r="D221" s="78" t="s">
        <v>227</v>
      </c>
      <c r="E221" s="78">
        <v>1</v>
      </c>
      <c r="F221" s="78" t="s">
        <v>519</v>
      </c>
      <c r="G221" s="78" t="s">
        <v>519</v>
      </c>
      <c r="H221" s="78" t="s">
        <v>519</v>
      </c>
      <c r="I221" s="78">
        <v>1</v>
      </c>
      <c r="J221" s="78" t="s">
        <v>519</v>
      </c>
      <c r="K221" s="78" t="s">
        <v>519</v>
      </c>
      <c r="L221" s="78" t="s">
        <v>519</v>
      </c>
      <c r="M221" s="78" t="s">
        <v>519</v>
      </c>
      <c r="N221" s="78" t="s">
        <v>519</v>
      </c>
      <c r="O221" s="78" t="s">
        <v>519</v>
      </c>
      <c r="P221" s="78" t="s">
        <v>519</v>
      </c>
      <c r="Q221" s="78">
        <v>1</v>
      </c>
      <c r="R221" s="78" t="s">
        <v>519</v>
      </c>
      <c r="S221" s="78">
        <v>1</v>
      </c>
      <c r="T221" s="78" t="s">
        <v>519</v>
      </c>
      <c r="U221" s="78" t="s">
        <v>519</v>
      </c>
      <c r="V221" s="78" t="s">
        <v>519</v>
      </c>
      <c r="W221" s="78" t="s">
        <v>519</v>
      </c>
      <c r="X221" s="78" t="s">
        <v>519</v>
      </c>
      <c r="Y221" s="78" t="s">
        <v>519</v>
      </c>
      <c r="Z221" s="78" t="s">
        <v>519</v>
      </c>
      <c r="AA221" s="78" t="s">
        <v>519</v>
      </c>
      <c r="AB221" s="78" t="s">
        <v>519</v>
      </c>
      <c r="AC221" s="78" t="s">
        <v>519</v>
      </c>
      <c r="AD221" s="78" t="s">
        <v>519</v>
      </c>
      <c r="AE221" s="78" t="s">
        <v>519</v>
      </c>
      <c r="AF221" s="78" t="s">
        <v>519</v>
      </c>
      <c r="AG221" s="78" t="s">
        <v>519</v>
      </c>
      <c r="AH221" s="78" t="s">
        <v>519</v>
      </c>
      <c r="AI221" s="78" t="s">
        <v>519</v>
      </c>
      <c r="AJ221" s="78" t="s">
        <v>519</v>
      </c>
      <c r="AK221" s="78" t="s">
        <v>519</v>
      </c>
      <c r="AL221" s="78" t="s">
        <v>519</v>
      </c>
      <c r="AM221" s="78">
        <v>1</v>
      </c>
      <c r="AN221" s="78">
        <v>1</v>
      </c>
      <c r="AO221" s="78" t="s">
        <v>519</v>
      </c>
      <c r="AP221" s="78" t="s">
        <v>519</v>
      </c>
      <c r="AQ221" s="78" t="s">
        <v>519</v>
      </c>
      <c r="AR221" s="78">
        <v>1</v>
      </c>
      <c r="AS221" s="78" t="s">
        <v>519</v>
      </c>
      <c r="AT221" s="78" t="s">
        <v>519</v>
      </c>
    </row>
    <row r="222" spans="1:46" ht="35.1" customHeight="1" x14ac:dyDescent="0.2">
      <c r="A222" s="78">
        <v>220</v>
      </c>
      <c r="B222" s="79" t="s">
        <v>442</v>
      </c>
      <c r="C222" s="78" t="s">
        <v>422</v>
      </c>
      <c r="D222" s="78" t="s">
        <v>257</v>
      </c>
      <c r="E222" s="78">
        <v>1</v>
      </c>
      <c r="F222" s="78">
        <v>1</v>
      </c>
      <c r="G222" s="78">
        <v>1</v>
      </c>
      <c r="H222" s="78">
        <v>0.75</v>
      </c>
      <c r="I222" s="78">
        <v>1</v>
      </c>
      <c r="J222" s="78">
        <v>1</v>
      </c>
      <c r="K222" s="78">
        <v>1</v>
      </c>
      <c r="L222" s="78">
        <v>1</v>
      </c>
      <c r="M222" s="78">
        <v>1</v>
      </c>
      <c r="N222" s="78">
        <v>1</v>
      </c>
      <c r="O222" s="78">
        <v>1</v>
      </c>
      <c r="P222" s="78" t="s">
        <v>519</v>
      </c>
      <c r="Q222" s="78">
        <v>1</v>
      </c>
      <c r="R222" s="78" t="s">
        <v>519</v>
      </c>
      <c r="S222" s="78">
        <v>1</v>
      </c>
      <c r="T222" s="78">
        <v>1</v>
      </c>
      <c r="U222" s="78">
        <v>82.478999999999999</v>
      </c>
      <c r="V222" s="78">
        <v>10.362</v>
      </c>
      <c r="W222" s="78">
        <v>1</v>
      </c>
      <c r="X222" s="78" t="s">
        <v>519</v>
      </c>
      <c r="Y222" s="78" t="s">
        <v>519</v>
      </c>
      <c r="Z222" s="78">
        <v>1</v>
      </c>
      <c r="AA222" s="78" t="s">
        <v>519</v>
      </c>
      <c r="AB222" s="78">
        <v>1</v>
      </c>
      <c r="AC222" s="78" t="s">
        <v>519</v>
      </c>
      <c r="AD222" s="78">
        <v>1</v>
      </c>
      <c r="AE222" s="78" t="s">
        <v>519</v>
      </c>
      <c r="AF222" s="78" t="s">
        <v>519</v>
      </c>
      <c r="AG222" s="78" t="s">
        <v>519</v>
      </c>
      <c r="AH222" s="78" t="s">
        <v>519</v>
      </c>
      <c r="AI222" s="78">
        <v>1</v>
      </c>
      <c r="AJ222" s="78">
        <v>1</v>
      </c>
      <c r="AK222" s="78" t="s">
        <v>519</v>
      </c>
      <c r="AL222" s="78" t="s">
        <v>519</v>
      </c>
      <c r="AM222" s="78">
        <v>1</v>
      </c>
      <c r="AN222" s="78">
        <v>1</v>
      </c>
      <c r="AO222" s="78" t="s">
        <v>519</v>
      </c>
      <c r="AP222" s="78" t="s">
        <v>519</v>
      </c>
      <c r="AQ222" s="78">
        <v>1</v>
      </c>
      <c r="AR222" s="78" t="s">
        <v>519</v>
      </c>
      <c r="AS222" s="78" t="s">
        <v>519</v>
      </c>
      <c r="AT222" s="78">
        <v>1</v>
      </c>
    </row>
    <row r="223" spans="1:46" ht="35.1" customHeight="1" x14ac:dyDescent="0.2">
      <c r="A223" s="78">
        <v>221</v>
      </c>
      <c r="B223" s="79" t="s">
        <v>443</v>
      </c>
      <c r="C223" s="78" t="s">
        <v>422</v>
      </c>
      <c r="D223" s="78" t="s">
        <v>229</v>
      </c>
      <c r="E223" s="78">
        <v>1</v>
      </c>
      <c r="F223" s="78">
        <v>1</v>
      </c>
      <c r="G223" s="78">
        <v>1</v>
      </c>
      <c r="H223" s="78">
        <v>1</v>
      </c>
      <c r="I223" s="78">
        <v>1</v>
      </c>
      <c r="J223" s="78">
        <v>1</v>
      </c>
      <c r="K223" s="78">
        <v>1</v>
      </c>
      <c r="L223" s="78">
        <v>1</v>
      </c>
      <c r="M223" s="78" t="s">
        <v>519</v>
      </c>
      <c r="N223" s="78" t="s">
        <v>519</v>
      </c>
      <c r="O223" s="78">
        <v>1</v>
      </c>
      <c r="P223" s="78">
        <v>1</v>
      </c>
      <c r="Q223" s="78">
        <v>1</v>
      </c>
      <c r="R223" s="78" t="s">
        <v>519</v>
      </c>
      <c r="S223" s="78">
        <v>1</v>
      </c>
      <c r="T223" s="78">
        <v>1</v>
      </c>
      <c r="U223" s="78" t="s">
        <v>519</v>
      </c>
      <c r="V223" s="78" t="s">
        <v>519</v>
      </c>
      <c r="W223" s="78" t="s">
        <v>519</v>
      </c>
      <c r="X223" s="78" t="s">
        <v>519</v>
      </c>
      <c r="Y223" s="78" t="s">
        <v>519</v>
      </c>
      <c r="Z223" s="78" t="s">
        <v>519</v>
      </c>
      <c r="AA223" s="78" t="s">
        <v>519</v>
      </c>
      <c r="AB223" s="78" t="s">
        <v>519</v>
      </c>
      <c r="AC223" s="78" t="s">
        <v>519</v>
      </c>
      <c r="AD223" s="78" t="s">
        <v>519</v>
      </c>
      <c r="AE223" s="78" t="s">
        <v>519</v>
      </c>
      <c r="AF223" s="78" t="s">
        <v>519</v>
      </c>
      <c r="AG223" s="78" t="s">
        <v>519</v>
      </c>
      <c r="AH223" s="78" t="s">
        <v>519</v>
      </c>
      <c r="AI223" s="78">
        <v>1</v>
      </c>
      <c r="AJ223" s="78">
        <v>1</v>
      </c>
      <c r="AK223" s="78" t="s">
        <v>519</v>
      </c>
      <c r="AL223" s="78" t="s">
        <v>519</v>
      </c>
      <c r="AM223" s="78">
        <v>1</v>
      </c>
      <c r="AN223" s="78">
        <v>1</v>
      </c>
      <c r="AO223" s="78" t="s">
        <v>519</v>
      </c>
      <c r="AP223" s="78">
        <v>1</v>
      </c>
      <c r="AQ223" s="78">
        <v>1</v>
      </c>
      <c r="AR223" s="78">
        <v>1</v>
      </c>
      <c r="AS223" s="78" t="s">
        <v>519</v>
      </c>
      <c r="AT223" s="78" t="s">
        <v>519</v>
      </c>
    </row>
    <row r="224" spans="1:46" ht="35.1" customHeight="1" x14ac:dyDescent="0.2">
      <c r="A224" s="78">
        <v>222</v>
      </c>
      <c r="B224" s="79" t="s">
        <v>622</v>
      </c>
      <c r="C224" s="78" t="s">
        <v>422</v>
      </c>
      <c r="D224" s="78" t="s">
        <v>231</v>
      </c>
      <c r="E224" s="78">
        <v>1</v>
      </c>
      <c r="F224" s="78">
        <v>1</v>
      </c>
      <c r="G224" s="78">
        <v>1</v>
      </c>
      <c r="H224" s="78">
        <v>0.75</v>
      </c>
      <c r="I224" s="78">
        <v>1</v>
      </c>
      <c r="J224" s="78">
        <v>1</v>
      </c>
      <c r="K224" s="78">
        <v>1</v>
      </c>
      <c r="L224" s="78">
        <v>1</v>
      </c>
      <c r="M224" s="78">
        <v>1</v>
      </c>
      <c r="N224" s="78">
        <v>1</v>
      </c>
      <c r="O224" s="78" t="s">
        <v>519</v>
      </c>
      <c r="P224" s="78" t="s">
        <v>519</v>
      </c>
      <c r="Q224" s="78">
        <v>1</v>
      </c>
      <c r="R224" s="78" t="s">
        <v>519</v>
      </c>
      <c r="S224" s="78">
        <v>1</v>
      </c>
      <c r="T224" s="78">
        <v>1</v>
      </c>
      <c r="U224" s="78">
        <v>108</v>
      </c>
      <c r="V224" s="78" t="s">
        <v>519</v>
      </c>
      <c r="W224" s="78">
        <v>1</v>
      </c>
      <c r="X224" s="78" t="s">
        <v>519</v>
      </c>
      <c r="Y224" s="78" t="s">
        <v>519</v>
      </c>
      <c r="Z224" s="78">
        <v>1</v>
      </c>
      <c r="AA224" s="78">
        <v>1</v>
      </c>
      <c r="AB224" s="78">
        <v>1</v>
      </c>
      <c r="AC224" s="78">
        <v>1</v>
      </c>
      <c r="AD224" s="78" t="s">
        <v>519</v>
      </c>
      <c r="AE224" s="78" t="s">
        <v>519</v>
      </c>
      <c r="AF224" s="78" t="s">
        <v>519</v>
      </c>
      <c r="AG224" s="78" t="s">
        <v>519</v>
      </c>
      <c r="AH224" s="78" t="s">
        <v>519</v>
      </c>
      <c r="AI224" s="78" t="s">
        <v>519</v>
      </c>
      <c r="AJ224" s="78" t="s">
        <v>519</v>
      </c>
      <c r="AK224" s="78" t="s">
        <v>519</v>
      </c>
      <c r="AL224" s="78" t="s">
        <v>519</v>
      </c>
      <c r="AM224" s="78">
        <v>1</v>
      </c>
      <c r="AN224" s="78">
        <v>1</v>
      </c>
      <c r="AO224" s="78">
        <v>1</v>
      </c>
      <c r="AP224" s="78">
        <v>1</v>
      </c>
      <c r="AQ224" s="78">
        <v>1</v>
      </c>
      <c r="AR224" s="78">
        <v>1</v>
      </c>
      <c r="AS224" s="78" t="s">
        <v>519</v>
      </c>
      <c r="AT224" s="78">
        <v>1</v>
      </c>
    </row>
    <row r="225" spans="1:46" ht="35.1" customHeight="1" x14ac:dyDescent="0.2">
      <c r="A225" s="78">
        <v>223</v>
      </c>
      <c r="B225" s="79" t="s">
        <v>444</v>
      </c>
      <c r="C225" s="78" t="s">
        <v>422</v>
      </c>
      <c r="D225" s="78" t="s">
        <v>233</v>
      </c>
      <c r="E225" s="78">
        <v>1</v>
      </c>
      <c r="F225" s="78" t="s">
        <v>519</v>
      </c>
      <c r="G225" s="78">
        <v>1</v>
      </c>
      <c r="H225" s="78" t="s">
        <v>519</v>
      </c>
      <c r="I225" s="78">
        <v>1</v>
      </c>
      <c r="J225" s="78" t="s">
        <v>519</v>
      </c>
      <c r="K225" s="78">
        <v>1</v>
      </c>
      <c r="L225" s="78">
        <v>1</v>
      </c>
      <c r="M225" s="78">
        <v>1</v>
      </c>
      <c r="N225" s="78">
        <v>1</v>
      </c>
      <c r="O225" s="78" t="s">
        <v>519</v>
      </c>
      <c r="P225" s="78" t="s">
        <v>519</v>
      </c>
      <c r="Q225" s="78">
        <v>1</v>
      </c>
      <c r="R225" s="78" t="s">
        <v>519</v>
      </c>
      <c r="S225" s="78">
        <v>1</v>
      </c>
      <c r="T225" s="78">
        <v>1</v>
      </c>
      <c r="U225" s="78" t="s">
        <v>519</v>
      </c>
      <c r="V225" s="78" t="s">
        <v>519</v>
      </c>
      <c r="W225" s="78" t="s">
        <v>519</v>
      </c>
      <c r="X225" s="78" t="s">
        <v>519</v>
      </c>
      <c r="Y225" s="78" t="s">
        <v>519</v>
      </c>
      <c r="Z225" s="78">
        <v>1</v>
      </c>
      <c r="AA225" s="78">
        <v>1</v>
      </c>
      <c r="AB225" s="78">
        <v>1</v>
      </c>
      <c r="AC225" s="78">
        <v>1</v>
      </c>
      <c r="AD225" s="78">
        <v>1</v>
      </c>
      <c r="AE225" s="78" t="s">
        <v>519</v>
      </c>
      <c r="AF225" s="78" t="s">
        <v>519</v>
      </c>
      <c r="AG225" s="78" t="s">
        <v>519</v>
      </c>
      <c r="AH225" s="78" t="s">
        <v>519</v>
      </c>
      <c r="AI225" s="78">
        <v>1</v>
      </c>
      <c r="AJ225" s="78">
        <v>1</v>
      </c>
      <c r="AK225" s="78" t="s">
        <v>519</v>
      </c>
      <c r="AL225" s="78" t="s">
        <v>519</v>
      </c>
      <c r="AM225" s="78" t="s">
        <v>519</v>
      </c>
      <c r="AN225" s="78">
        <v>1</v>
      </c>
      <c r="AO225" s="78">
        <v>1</v>
      </c>
      <c r="AP225" s="78">
        <v>1</v>
      </c>
      <c r="AQ225" s="78">
        <v>1</v>
      </c>
      <c r="AR225" s="78" t="s">
        <v>519</v>
      </c>
      <c r="AS225" s="78">
        <v>1</v>
      </c>
      <c r="AT225" s="78">
        <v>1</v>
      </c>
    </row>
    <row r="226" spans="1:46" ht="35.1" customHeight="1" x14ac:dyDescent="0.2">
      <c r="A226" s="78">
        <v>224</v>
      </c>
      <c r="B226" s="86" t="s">
        <v>623</v>
      </c>
      <c r="C226" s="78" t="s">
        <v>422</v>
      </c>
      <c r="D226" s="78" t="s">
        <v>234</v>
      </c>
      <c r="E226" s="78">
        <v>1</v>
      </c>
      <c r="F226" s="78">
        <v>1</v>
      </c>
      <c r="G226" s="78">
        <v>0.75</v>
      </c>
      <c r="H226" s="78">
        <v>0.75</v>
      </c>
      <c r="I226" s="78" t="s">
        <v>519</v>
      </c>
      <c r="J226" s="78" t="s">
        <v>519</v>
      </c>
      <c r="K226" s="78">
        <v>1</v>
      </c>
      <c r="L226" s="78">
        <v>0.75</v>
      </c>
      <c r="M226" s="78" t="s">
        <v>519</v>
      </c>
      <c r="N226" s="78">
        <v>1</v>
      </c>
      <c r="O226" s="78">
        <v>1</v>
      </c>
      <c r="P226" s="78">
        <v>1</v>
      </c>
      <c r="Q226" s="78">
        <v>1</v>
      </c>
      <c r="R226" s="78" t="s">
        <v>519</v>
      </c>
      <c r="S226" s="78">
        <v>1</v>
      </c>
      <c r="T226" s="78">
        <v>1</v>
      </c>
      <c r="U226" s="78" t="s">
        <v>519</v>
      </c>
      <c r="V226" s="78" t="s">
        <v>519</v>
      </c>
      <c r="W226" s="78" t="s">
        <v>519</v>
      </c>
      <c r="X226" s="78" t="s">
        <v>519</v>
      </c>
      <c r="Y226" s="78" t="s">
        <v>519</v>
      </c>
      <c r="Z226" s="78" t="s">
        <v>519</v>
      </c>
      <c r="AA226" s="78" t="s">
        <v>519</v>
      </c>
      <c r="AB226" s="78">
        <v>1</v>
      </c>
      <c r="AC226" s="78">
        <v>1</v>
      </c>
      <c r="AD226" s="78">
        <v>1</v>
      </c>
      <c r="AE226" s="78" t="s">
        <v>519</v>
      </c>
      <c r="AF226" s="78" t="s">
        <v>519</v>
      </c>
      <c r="AG226" s="78" t="s">
        <v>519</v>
      </c>
      <c r="AH226" s="78" t="s">
        <v>519</v>
      </c>
      <c r="AI226" s="78" t="s">
        <v>519</v>
      </c>
      <c r="AJ226" s="78" t="s">
        <v>519</v>
      </c>
      <c r="AK226" s="78" t="s">
        <v>519</v>
      </c>
      <c r="AL226" s="78" t="s">
        <v>519</v>
      </c>
      <c r="AM226" s="78">
        <v>1</v>
      </c>
      <c r="AN226" s="78">
        <v>1</v>
      </c>
      <c r="AO226" s="78" t="s">
        <v>519</v>
      </c>
      <c r="AP226" s="78" t="s">
        <v>519</v>
      </c>
      <c r="AQ226" s="78">
        <v>1</v>
      </c>
      <c r="AR226" s="78">
        <v>1</v>
      </c>
      <c r="AS226" s="78" t="s">
        <v>519</v>
      </c>
      <c r="AT226" s="78">
        <v>1</v>
      </c>
    </row>
    <row r="227" spans="1:46" ht="35.1" customHeight="1" x14ac:dyDescent="0.2">
      <c r="A227" s="78">
        <v>225</v>
      </c>
      <c r="B227" s="82" t="s">
        <v>445</v>
      </c>
      <c r="C227" s="78" t="s">
        <v>422</v>
      </c>
      <c r="D227" s="78" t="s">
        <v>236</v>
      </c>
      <c r="E227" s="78">
        <v>1</v>
      </c>
      <c r="F227" s="78">
        <v>1</v>
      </c>
      <c r="G227" s="78" t="s">
        <v>519</v>
      </c>
      <c r="H227" s="78" t="s">
        <v>519</v>
      </c>
      <c r="I227" s="78">
        <v>1</v>
      </c>
      <c r="J227" s="78">
        <v>1</v>
      </c>
      <c r="K227" s="78">
        <v>1</v>
      </c>
      <c r="L227" s="78">
        <v>0.75</v>
      </c>
      <c r="M227" s="78" t="s">
        <v>519</v>
      </c>
      <c r="N227" s="78">
        <v>1</v>
      </c>
      <c r="O227" s="78">
        <v>1</v>
      </c>
      <c r="P227" s="78" t="s">
        <v>519</v>
      </c>
      <c r="Q227" s="78">
        <v>1</v>
      </c>
      <c r="R227" s="78">
        <v>1</v>
      </c>
      <c r="S227" s="78">
        <v>1</v>
      </c>
      <c r="T227" s="78">
        <v>1</v>
      </c>
      <c r="U227" s="78">
        <v>42.042000000000002</v>
      </c>
      <c r="V227" s="78" t="s">
        <v>519</v>
      </c>
      <c r="W227" s="78" t="s">
        <v>519</v>
      </c>
      <c r="X227" s="78" t="s">
        <v>519</v>
      </c>
      <c r="Y227" s="78" t="s">
        <v>519</v>
      </c>
      <c r="Z227" s="78" t="s">
        <v>519</v>
      </c>
      <c r="AA227" s="78" t="s">
        <v>519</v>
      </c>
      <c r="AB227" s="78" t="s">
        <v>519</v>
      </c>
      <c r="AC227" s="78">
        <v>1</v>
      </c>
      <c r="AD227" s="78" t="s">
        <v>519</v>
      </c>
      <c r="AE227" s="78" t="s">
        <v>519</v>
      </c>
      <c r="AF227" s="78">
        <v>1</v>
      </c>
      <c r="AG227" s="78" t="s">
        <v>519</v>
      </c>
      <c r="AH227" s="78" t="s">
        <v>519</v>
      </c>
      <c r="AI227" s="78">
        <v>1</v>
      </c>
      <c r="AJ227" s="78" t="s">
        <v>519</v>
      </c>
      <c r="AK227" s="78" t="s">
        <v>519</v>
      </c>
      <c r="AL227" s="78" t="s">
        <v>519</v>
      </c>
      <c r="AM227" s="78" t="s">
        <v>519</v>
      </c>
      <c r="AN227" s="78">
        <v>1</v>
      </c>
      <c r="AO227" s="78">
        <v>1</v>
      </c>
      <c r="AP227" s="78">
        <v>1</v>
      </c>
      <c r="AQ227" s="78" t="s">
        <v>519</v>
      </c>
      <c r="AR227" s="78">
        <v>1</v>
      </c>
      <c r="AS227" s="78" t="s">
        <v>519</v>
      </c>
      <c r="AT227" s="78">
        <v>1</v>
      </c>
    </row>
    <row r="228" spans="1:46" ht="35.1" customHeight="1" x14ac:dyDescent="0.2">
      <c r="A228" s="78">
        <v>226</v>
      </c>
      <c r="B228" s="79" t="s">
        <v>446</v>
      </c>
      <c r="C228" s="78" t="s">
        <v>422</v>
      </c>
      <c r="D228" s="78" t="s">
        <v>238</v>
      </c>
      <c r="E228" s="78">
        <v>1</v>
      </c>
      <c r="F228" s="78">
        <v>1</v>
      </c>
      <c r="G228" s="78">
        <v>0.75</v>
      </c>
      <c r="H228" s="78">
        <v>0.75</v>
      </c>
      <c r="I228" s="78" t="s">
        <v>519</v>
      </c>
      <c r="J228" s="78" t="s">
        <v>519</v>
      </c>
      <c r="K228" s="78">
        <v>1</v>
      </c>
      <c r="L228" s="78">
        <v>0.75</v>
      </c>
      <c r="M228" s="78">
        <v>1</v>
      </c>
      <c r="N228" s="78" t="s">
        <v>519</v>
      </c>
      <c r="O228" s="78" t="s">
        <v>519</v>
      </c>
      <c r="P228" s="78" t="s">
        <v>519</v>
      </c>
      <c r="Q228" s="78">
        <v>1</v>
      </c>
      <c r="R228" s="78" t="s">
        <v>519</v>
      </c>
      <c r="S228" s="78">
        <v>1</v>
      </c>
      <c r="T228" s="78">
        <v>1</v>
      </c>
      <c r="U228" s="78">
        <v>7559</v>
      </c>
      <c r="V228" s="78">
        <v>4920</v>
      </c>
      <c r="W228" s="78">
        <v>1</v>
      </c>
      <c r="X228" s="78" t="s">
        <v>519</v>
      </c>
      <c r="Y228" s="78" t="s">
        <v>519</v>
      </c>
      <c r="Z228" s="78">
        <v>1</v>
      </c>
      <c r="AA228" s="78">
        <v>1</v>
      </c>
      <c r="AB228" s="78" t="s">
        <v>519</v>
      </c>
      <c r="AC228" s="78" t="s">
        <v>519</v>
      </c>
      <c r="AD228" s="78" t="s">
        <v>519</v>
      </c>
      <c r="AE228" s="78" t="s">
        <v>519</v>
      </c>
      <c r="AF228" s="78" t="s">
        <v>519</v>
      </c>
      <c r="AG228" s="78" t="s">
        <v>519</v>
      </c>
      <c r="AH228" s="78" t="s">
        <v>519</v>
      </c>
      <c r="AI228" s="78">
        <v>1</v>
      </c>
      <c r="AJ228" s="78" t="s">
        <v>519</v>
      </c>
      <c r="AK228" s="78" t="s">
        <v>519</v>
      </c>
      <c r="AL228" s="78" t="s">
        <v>519</v>
      </c>
      <c r="AM228" s="78">
        <v>1</v>
      </c>
      <c r="AN228" s="78">
        <v>1</v>
      </c>
      <c r="AO228" s="78" t="s">
        <v>519</v>
      </c>
      <c r="AP228" s="78">
        <v>1</v>
      </c>
      <c r="AQ228" s="78">
        <v>1</v>
      </c>
      <c r="AR228" s="78" t="s">
        <v>519</v>
      </c>
      <c r="AS228" s="78" t="s">
        <v>519</v>
      </c>
      <c r="AT228" s="78" t="s">
        <v>519</v>
      </c>
    </row>
    <row r="229" spans="1:46" ht="35.1" customHeight="1" x14ac:dyDescent="0.2">
      <c r="A229" s="78">
        <v>227</v>
      </c>
      <c r="B229" s="79" t="s">
        <v>447</v>
      </c>
      <c r="C229" s="78" t="s">
        <v>422</v>
      </c>
      <c r="D229" s="78" t="s">
        <v>240</v>
      </c>
      <c r="E229" s="78">
        <v>1</v>
      </c>
      <c r="F229" s="78">
        <v>1</v>
      </c>
      <c r="G229" s="78">
        <v>0.75</v>
      </c>
      <c r="H229" s="78" t="s">
        <v>519</v>
      </c>
      <c r="I229" s="78">
        <v>1</v>
      </c>
      <c r="J229" s="78">
        <v>1</v>
      </c>
      <c r="K229" s="78">
        <v>1</v>
      </c>
      <c r="L229" s="78">
        <v>0.75</v>
      </c>
      <c r="M229" s="78" t="s">
        <v>519</v>
      </c>
      <c r="N229" s="78">
        <v>1</v>
      </c>
      <c r="O229" s="78" t="s">
        <v>519</v>
      </c>
      <c r="P229" s="78" t="s">
        <v>519</v>
      </c>
      <c r="Q229" s="78">
        <v>1</v>
      </c>
      <c r="R229" s="78" t="s">
        <v>519</v>
      </c>
      <c r="S229" s="78">
        <v>1</v>
      </c>
      <c r="T229" s="78">
        <v>1</v>
      </c>
      <c r="U229" s="78">
        <v>62.616999999999997</v>
      </c>
      <c r="V229" s="78" t="s">
        <v>519</v>
      </c>
      <c r="W229" s="78">
        <v>1</v>
      </c>
      <c r="X229" s="78" t="s">
        <v>519</v>
      </c>
      <c r="Y229" s="78" t="s">
        <v>519</v>
      </c>
      <c r="Z229" s="78" t="s">
        <v>519</v>
      </c>
      <c r="AA229" s="78" t="s">
        <v>519</v>
      </c>
      <c r="AB229" s="78" t="s">
        <v>519</v>
      </c>
      <c r="AC229" s="78">
        <v>1</v>
      </c>
      <c r="AD229" s="78" t="s">
        <v>519</v>
      </c>
      <c r="AE229" s="78" t="s">
        <v>519</v>
      </c>
      <c r="AF229" s="78">
        <v>1</v>
      </c>
      <c r="AG229" s="78" t="s">
        <v>519</v>
      </c>
      <c r="AH229" s="78" t="s">
        <v>519</v>
      </c>
      <c r="AI229" s="78" t="s">
        <v>519</v>
      </c>
      <c r="AJ229" s="78" t="s">
        <v>519</v>
      </c>
      <c r="AK229" s="78" t="s">
        <v>519</v>
      </c>
      <c r="AL229" s="78" t="s">
        <v>519</v>
      </c>
      <c r="AM229" s="78">
        <v>1</v>
      </c>
      <c r="AN229" s="78">
        <v>1</v>
      </c>
      <c r="AO229" s="78">
        <v>1</v>
      </c>
      <c r="AP229" s="78">
        <v>1</v>
      </c>
      <c r="AQ229" s="78" t="s">
        <v>519</v>
      </c>
      <c r="AR229" s="78" t="s">
        <v>519</v>
      </c>
      <c r="AS229" s="78">
        <v>1</v>
      </c>
      <c r="AT229" s="78">
        <v>1</v>
      </c>
    </row>
    <row r="230" spans="1:46" ht="35.1" customHeight="1" x14ac:dyDescent="0.2">
      <c r="A230" s="78">
        <v>228</v>
      </c>
      <c r="B230" s="79" t="s">
        <v>448</v>
      </c>
      <c r="C230" s="78" t="s">
        <v>422</v>
      </c>
      <c r="D230" s="78" t="s">
        <v>241</v>
      </c>
      <c r="E230" s="78">
        <v>1</v>
      </c>
      <c r="F230" s="78">
        <v>1</v>
      </c>
      <c r="G230" s="78">
        <v>0.75</v>
      </c>
      <c r="H230" s="78">
        <v>0.75</v>
      </c>
      <c r="I230" s="78">
        <v>1</v>
      </c>
      <c r="J230" s="78">
        <v>1</v>
      </c>
      <c r="K230" s="78">
        <v>1</v>
      </c>
      <c r="L230" s="78">
        <v>0.75</v>
      </c>
      <c r="M230" s="78">
        <v>1</v>
      </c>
      <c r="N230" s="78">
        <v>1</v>
      </c>
      <c r="O230" s="78">
        <v>1</v>
      </c>
      <c r="P230" s="78" t="s">
        <v>519</v>
      </c>
      <c r="Q230" s="78">
        <v>1</v>
      </c>
      <c r="R230" s="78">
        <v>1</v>
      </c>
      <c r="S230" s="78">
        <v>1</v>
      </c>
      <c r="T230" s="78">
        <v>1</v>
      </c>
      <c r="U230" s="78">
        <v>12.311</v>
      </c>
      <c r="V230" s="78" t="s">
        <v>519</v>
      </c>
      <c r="W230" s="78">
        <v>1</v>
      </c>
      <c r="X230" s="78" t="s">
        <v>519</v>
      </c>
      <c r="Y230" s="78" t="s">
        <v>519</v>
      </c>
      <c r="Z230" s="78">
        <v>1</v>
      </c>
      <c r="AA230" s="78">
        <v>1</v>
      </c>
      <c r="AB230" s="78">
        <v>1</v>
      </c>
      <c r="AC230" s="78">
        <v>1</v>
      </c>
      <c r="AD230" s="78" t="s">
        <v>519</v>
      </c>
      <c r="AE230" s="78" t="s">
        <v>519</v>
      </c>
      <c r="AF230" s="78">
        <v>1</v>
      </c>
      <c r="AG230" s="78" t="s">
        <v>519</v>
      </c>
      <c r="AH230" s="78" t="s">
        <v>519</v>
      </c>
      <c r="AI230" s="78" t="s">
        <v>519</v>
      </c>
      <c r="AJ230" s="78">
        <v>1</v>
      </c>
      <c r="AK230" s="78" t="s">
        <v>519</v>
      </c>
      <c r="AL230" s="78" t="s">
        <v>519</v>
      </c>
      <c r="AM230" s="78">
        <v>1</v>
      </c>
      <c r="AN230" s="78">
        <v>1</v>
      </c>
      <c r="AO230" s="78">
        <v>1</v>
      </c>
      <c r="AP230" s="78">
        <v>1</v>
      </c>
      <c r="AQ230" s="78">
        <v>1</v>
      </c>
      <c r="AR230" s="78">
        <v>1</v>
      </c>
      <c r="AS230" s="78">
        <v>1</v>
      </c>
      <c r="AT230" s="78">
        <v>1</v>
      </c>
    </row>
    <row r="231" spans="1:46" ht="35.1" customHeight="1" x14ac:dyDescent="0.2">
      <c r="A231" s="78">
        <v>229</v>
      </c>
      <c r="B231" s="79" t="s">
        <v>449</v>
      </c>
      <c r="C231" s="78" t="s">
        <v>422</v>
      </c>
      <c r="D231" s="78" t="s">
        <v>243</v>
      </c>
      <c r="E231" s="78">
        <v>1</v>
      </c>
      <c r="F231" s="78">
        <v>1</v>
      </c>
      <c r="G231" s="78">
        <v>0.75</v>
      </c>
      <c r="H231" s="78">
        <v>0.75</v>
      </c>
      <c r="I231" s="78">
        <v>1</v>
      </c>
      <c r="J231" s="78">
        <v>1</v>
      </c>
      <c r="K231" s="78">
        <v>1</v>
      </c>
      <c r="L231" s="78">
        <v>1</v>
      </c>
      <c r="M231" s="78">
        <v>1</v>
      </c>
      <c r="N231" s="78">
        <v>1</v>
      </c>
      <c r="O231" s="78">
        <v>1</v>
      </c>
      <c r="P231" s="78" t="s">
        <v>519</v>
      </c>
      <c r="Q231" s="78">
        <v>1</v>
      </c>
      <c r="R231" s="78" t="s">
        <v>519</v>
      </c>
      <c r="S231" s="78">
        <v>1</v>
      </c>
      <c r="T231" s="78">
        <v>1</v>
      </c>
      <c r="U231" s="78">
        <v>6.0910000000000002</v>
      </c>
      <c r="V231" s="78" t="s">
        <v>519</v>
      </c>
      <c r="W231" s="78">
        <v>1</v>
      </c>
      <c r="X231" s="78" t="s">
        <v>519</v>
      </c>
      <c r="Y231" s="78" t="s">
        <v>519</v>
      </c>
      <c r="Z231" s="78">
        <v>1</v>
      </c>
      <c r="AA231" s="78" t="s">
        <v>519</v>
      </c>
      <c r="AB231" s="78" t="s">
        <v>519</v>
      </c>
      <c r="AC231" s="78">
        <v>1</v>
      </c>
      <c r="AD231" s="78" t="s">
        <v>519</v>
      </c>
      <c r="AE231" s="78" t="s">
        <v>519</v>
      </c>
      <c r="AF231" s="78" t="s">
        <v>519</v>
      </c>
      <c r="AG231" s="78" t="s">
        <v>519</v>
      </c>
      <c r="AH231" s="78" t="s">
        <v>519</v>
      </c>
      <c r="AI231" s="78">
        <v>1</v>
      </c>
      <c r="AJ231" s="78" t="s">
        <v>519</v>
      </c>
      <c r="AK231" s="78" t="s">
        <v>519</v>
      </c>
      <c r="AL231" s="78" t="s">
        <v>519</v>
      </c>
      <c r="AM231" s="78" t="s">
        <v>519</v>
      </c>
      <c r="AN231" s="78">
        <v>1</v>
      </c>
      <c r="AO231" s="78" t="s">
        <v>519</v>
      </c>
      <c r="AP231" s="78" t="s">
        <v>519</v>
      </c>
      <c r="AQ231" s="78" t="s">
        <v>519</v>
      </c>
      <c r="AR231" s="78">
        <v>1</v>
      </c>
      <c r="AS231" s="78" t="s">
        <v>519</v>
      </c>
      <c r="AT231" s="78">
        <v>1</v>
      </c>
    </row>
    <row r="232" spans="1:46" ht="35.1" customHeight="1" x14ac:dyDescent="0.2">
      <c r="A232" s="78">
        <v>230</v>
      </c>
      <c r="B232" s="82" t="s">
        <v>624</v>
      </c>
      <c r="C232" s="78" t="s">
        <v>422</v>
      </c>
      <c r="D232" s="78" t="s">
        <v>245</v>
      </c>
      <c r="E232" s="78">
        <v>1</v>
      </c>
      <c r="F232" s="78">
        <v>1</v>
      </c>
      <c r="G232" s="78">
        <v>0.75</v>
      </c>
      <c r="H232" s="78" t="s">
        <v>519</v>
      </c>
      <c r="I232" s="78">
        <v>1</v>
      </c>
      <c r="J232" s="78" t="s">
        <v>519</v>
      </c>
      <c r="K232" s="78">
        <v>1</v>
      </c>
      <c r="L232" s="78">
        <v>1</v>
      </c>
      <c r="M232" s="78" t="s">
        <v>519</v>
      </c>
      <c r="N232" s="78">
        <v>1</v>
      </c>
      <c r="O232" s="78">
        <v>1</v>
      </c>
      <c r="P232" s="78" t="s">
        <v>519</v>
      </c>
      <c r="Q232" s="78">
        <v>1</v>
      </c>
      <c r="R232" s="78">
        <v>1</v>
      </c>
      <c r="S232" s="78">
        <v>1</v>
      </c>
      <c r="T232" s="78">
        <v>1</v>
      </c>
      <c r="U232" s="78">
        <v>4.5270000000000001</v>
      </c>
      <c r="V232" s="78" t="s">
        <v>519</v>
      </c>
      <c r="W232" s="78" t="s">
        <v>519</v>
      </c>
      <c r="X232" s="78" t="s">
        <v>519</v>
      </c>
      <c r="Y232" s="78" t="s">
        <v>519</v>
      </c>
      <c r="Z232" s="78" t="s">
        <v>519</v>
      </c>
      <c r="AA232" s="78" t="s">
        <v>519</v>
      </c>
      <c r="AB232" s="78" t="s">
        <v>519</v>
      </c>
      <c r="AC232" s="78">
        <v>1</v>
      </c>
      <c r="AD232" s="78">
        <v>1</v>
      </c>
      <c r="AE232" s="78" t="s">
        <v>519</v>
      </c>
      <c r="AF232" s="78" t="s">
        <v>519</v>
      </c>
      <c r="AG232" s="78" t="s">
        <v>519</v>
      </c>
      <c r="AH232" s="78" t="s">
        <v>519</v>
      </c>
      <c r="AI232" s="78">
        <v>1</v>
      </c>
      <c r="AJ232" s="78" t="s">
        <v>519</v>
      </c>
      <c r="AK232" s="78" t="s">
        <v>519</v>
      </c>
      <c r="AL232" s="78" t="s">
        <v>519</v>
      </c>
      <c r="AM232" s="78">
        <v>1</v>
      </c>
      <c r="AN232" s="78">
        <v>1</v>
      </c>
      <c r="AO232" s="78" t="s">
        <v>519</v>
      </c>
      <c r="AP232" s="78">
        <v>1</v>
      </c>
      <c r="AQ232" s="78">
        <v>1</v>
      </c>
      <c r="AR232" s="78">
        <v>1</v>
      </c>
      <c r="AS232" s="78" t="s">
        <v>519</v>
      </c>
      <c r="AT232" s="78" t="s">
        <v>519</v>
      </c>
    </row>
    <row r="233" spans="1:46" ht="35.1" customHeight="1" x14ac:dyDescent="0.2">
      <c r="A233" s="78">
        <v>231</v>
      </c>
      <c r="B233" s="79" t="s">
        <v>450</v>
      </c>
      <c r="C233" s="78" t="s">
        <v>422</v>
      </c>
      <c r="D233" s="78" t="s">
        <v>247</v>
      </c>
      <c r="E233" s="78">
        <v>1</v>
      </c>
      <c r="F233" s="78">
        <v>1</v>
      </c>
      <c r="G233" s="78">
        <v>0.75</v>
      </c>
      <c r="H233" s="78" t="s">
        <v>519</v>
      </c>
      <c r="I233" s="78">
        <v>1</v>
      </c>
      <c r="J233" s="78" t="s">
        <v>519</v>
      </c>
      <c r="K233" s="78">
        <v>1</v>
      </c>
      <c r="L233" s="78" t="s">
        <v>519</v>
      </c>
      <c r="M233" s="78">
        <v>1</v>
      </c>
      <c r="N233" s="78">
        <v>1</v>
      </c>
      <c r="O233" s="78" t="s">
        <v>519</v>
      </c>
      <c r="P233" s="78" t="s">
        <v>519</v>
      </c>
      <c r="Q233" s="78">
        <v>1</v>
      </c>
      <c r="R233" s="78">
        <v>1</v>
      </c>
      <c r="S233" s="78">
        <v>1</v>
      </c>
      <c r="T233" s="78">
        <v>1</v>
      </c>
      <c r="U233" s="78">
        <v>11.000999999999999</v>
      </c>
      <c r="V233" s="78" t="s">
        <v>519</v>
      </c>
      <c r="W233" s="78">
        <v>1</v>
      </c>
      <c r="X233" s="78" t="s">
        <v>519</v>
      </c>
      <c r="Y233" s="78" t="s">
        <v>519</v>
      </c>
      <c r="Z233" s="78">
        <v>1</v>
      </c>
      <c r="AA233" s="78" t="s">
        <v>519</v>
      </c>
      <c r="AB233" s="78" t="s">
        <v>519</v>
      </c>
      <c r="AC233" s="78">
        <v>1</v>
      </c>
      <c r="AD233" s="78" t="s">
        <v>519</v>
      </c>
      <c r="AE233" s="78" t="s">
        <v>519</v>
      </c>
      <c r="AF233" s="78" t="s">
        <v>519</v>
      </c>
      <c r="AG233" s="78" t="s">
        <v>519</v>
      </c>
      <c r="AH233" s="78" t="s">
        <v>519</v>
      </c>
      <c r="AI233" s="78" t="s">
        <v>519</v>
      </c>
      <c r="AJ233" s="78" t="s">
        <v>519</v>
      </c>
      <c r="AK233" s="78" t="s">
        <v>519</v>
      </c>
      <c r="AL233" s="78" t="s">
        <v>519</v>
      </c>
      <c r="AM233" s="78" t="s">
        <v>519</v>
      </c>
      <c r="AN233" s="78">
        <v>1</v>
      </c>
      <c r="AO233" s="78" t="s">
        <v>519</v>
      </c>
      <c r="AP233" s="78" t="s">
        <v>519</v>
      </c>
      <c r="AQ233" s="78" t="s">
        <v>519</v>
      </c>
      <c r="AR233" s="78" t="s">
        <v>519</v>
      </c>
      <c r="AS233" s="78" t="s">
        <v>519</v>
      </c>
      <c r="AT233" s="78">
        <v>1</v>
      </c>
    </row>
    <row r="234" spans="1:46" ht="35.1" customHeight="1" x14ac:dyDescent="0.2">
      <c r="A234" s="78">
        <v>232</v>
      </c>
      <c r="B234" s="79" t="s">
        <v>451</v>
      </c>
      <c r="C234" s="78" t="s">
        <v>422</v>
      </c>
      <c r="D234" s="78" t="s">
        <v>249</v>
      </c>
      <c r="E234" s="78">
        <v>1</v>
      </c>
      <c r="F234" s="78">
        <v>1</v>
      </c>
      <c r="G234" s="78">
        <v>0.75</v>
      </c>
      <c r="H234" s="78">
        <v>0.75</v>
      </c>
      <c r="I234" s="78">
        <v>1</v>
      </c>
      <c r="J234" s="78" t="s">
        <v>519</v>
      </c>
      <c r="K234" s="78">
        <v>1</v>
      </c>
      <c r="L234" s="78" t="s">
        <v>519</v>
      </c>
      <c r="M234" s="78">
        <v>1</v>
      </c>
      <c r="N234" s="78">
        <v>1</v>
      </c>
      <c r="O234" s="78">
        <v>1</v>
      </c>
      <c r="P234" s="78">
        <v>1</v>
      </c>
      <c r="Q234" s="78">
        <v>1</v>
      </c>
      <c r="R234" s="78" t="s">
        <v>519</v>
      </c>
      <c r="S234" s="78">
        <v>1</v>
      </c>
      <c r="T234" s="78">
        <v>1</v>
      </c>
      <c r="U234" s="78" t="s">
        <v>519</v>
      </c>
      <c r="V234" s="78" t="s">
        <v>519</v>
      </c>
      <c r="W234" s="78" t="s">
        <v>519</v>
      </c>
      <c r="X234" s="78" t="s">
        <v>519</v>
      </c>
      <c r="Y234" s="78" t="s">
        <v>519</v>
      </c>
      <c r="Z234" s="78">
        <v>1</v>
      </c>
      <c r="AA234" s="78" t="s">
        <v>519</v>
      </c>
      <c r="AB234" s="78">
        <v>1</v>
      </c>
      <c r="AC234" s="78">
        <v>1</v>
      </c>
      <c r="AD234" s="78">
        <v>1</v>
      </c>
      <c r="AE234" s="78" t="s">
        <v>519</v>
      </c>
      <c r="AF234" s="78" t="s">
        <v>519</v>
      </c>
      <c r="AG234" s="78" t="s">
        <v>519</v>
      </c>
      <c r="AH234" s="78" t="s">
        <v>519</v>
      </c>
      <c r="AI234" s="78">
        <v>1</v>
      </c>
      <c r="AJ234" s="78">
        <v>1</v>
      </c>
      <c r="AK234" s="78" t="s">
        <v>519</v>
      </c>
      <c r="AL234" s="78" t="s">
        <v>519</v>
      </c>
      <c r="AM234" s="78">
        <v>1</v>
      </c>
      <c r="AN234" s="78">
        <v>1</v>
      </c>
      <c r="AO234" s="78" t="s">
        <v>519</v>
      </c>
      <c r="AP234" s="78">
        <v>1</v>
      </c>
      <c r="AQ234" s="78">
        <v>1</v>
      </c>
      <c r="AR234" s="78" t="s">
        <v>519</v>
      </c>
      <c r="AS234" s="78" t="s">
        <v>519</v>
      </c>
      <c r="AT234" s="78">
        <v>1</v>
      </c>
    </row>
    <row r="235" spans="1:46" ht="35.1" customHeight="1" x14ac:dyDescent="0.2">
      <c r="A235" s="78">
        <v>233</v>
      </c>
      <c r="B235" s="87" t="s">
        <v>625</v>
      </c>
      <c r="C235" s="88" t="s">
        <v>422</v>
      </c>
      <c r="D235" s="88" t="s">
        <v>251</v>
      </c>
      <c r="E235" s="88">
        <v>1</v>
      </c>
      <c r="F235" s="88">
        <v>1</v>
      </c>
      <c r="G235" s="88">
        <v>0.75</v>
      </c>
      <c r="H235" s="88" t="s">
        <v>519</v>
      </c>
      <c r="I235" s="88">
        <v>1</v>
      </c>
      <c r="J235" s="88" t="s">
        <v>519</v>
      </c>
      <c r="K235" s="88">
        <v>1</v>
      </c>
      <c r="L235" s="88">
        <v>0.75</v>
      </c>
      <c r="M235" s="88">
        <v>1</v>
      </c>
      <c r="N235" s="88">
        <v>1</v>
      </c>
      <c r="O235" s="88">
        <v>1</v>
      </c>
      <c r="P235" s="88">
        <v>1</v>
      </c>
      <c r="Q235" s="88">
        <v>1</v>
      </c>
      <c r="R235" s="88" t="s">
        <v>519</v>
      </c>
      <c r="S235" s="88">
        <v>1</v>
      </c>
      <c r="T235" s="88">
        <v>1</v>
      </c>
      <c r="U235" s="88">
        <v>62.009</v>
      </c>
      <c r="V235" s="88" t="s">
        <v>519</v>
      </c>
      <c r="W235" s="88">
        <v>1</v>
      </c>
      <c r="X235" s="88" t="s">
        <v>519</v>
      </c>
      <c r="Y235" s="88" t="s">
        <v>519</v>
      </c>
      <c r="Z235" s="88">
        <v>1</v>
      </c>
      <c r="AA235" s="88">
        <v>1</v>
      </c>
      <c r="AB235" s="88">
        <v>1</v>
      </c>
      <c r="AC235" s="88">
        <v>1</v>
      </c>
      <c r="AD235" s="88" t="s">
        <v>519</v>
      </c>
      <c r="AE235" s="88" t="s">
        <v>519</v>
      </c>
      <c r="AF235" s="88" t="s">
        <v>519</v>
      </c>
      <c r="AG235" s="88" t="s">
        <v>519</v>
      </c>
      <c r="AH235" s="88" t="s">
        <v>519</v>
      </c>
      <c r="AI235" s="88" t="s">
        <v>519</v>
      </c>
      <c r="AJ235" s="88" t="s">
        <v>519</v>
      </c>
      <c r="AK235" s="88" t="s">
        <v>519</v>
      </c>
      <c r="AL235" s="88" t="s">
        <v>519</v>
      </c>
      <c r="AM235" s="88">
        <v>1</v>
      </c>
      <c r="AN235" s="88">
        <v>1</v>
      </c>
      <c r="AO235" s="88">
        <v>1</v>
      </c>
      <c r="AP235" s="88">
        <v>1</v>
      </c>
      <c r="AQ235" s="88" t="s">
        <v>519</v>
      </c>
      <c r="AR235" s="88" t="s">
        <v>519</v>
      </c>
      <c r="AS235" s="88" t="s">
        <v>519</v>
      </c>
      <c r="AT235" s="88">
        <v>1</v>
      </c>
    </row>
    <row r="236" spans="1:46" ht="35.1" customHeight="1" x14ac:dyDescent="0.2">
      <c r="A236" s="89"/>
      <c r="B236" s="89"/>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row>
    <row r="237" spans="1:46" ht="35.1" customHeight="1" x14ac:dyDescent="0.2">
      <c r="A237" s="89"/>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row>
    <row r="238" spans="1:46" ht="35.1" customHeight="1" x14ac:dyDescent="0.2">
      <c r="A238" s="89"/>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row>
    <row r="239" spans="1:46" ht="35.1" customHeight="1" x14ac:dyDescent="0.2">
      <c r="A239" s="89"/>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row>
    <row r="240" spans="1:46" ht="35.1" customHeight="1" x14ac:dyDescent="0.2">
      <c r="A240" s="89"/>
      <c r="B240" s="89"/>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row>
    <row r="241" spans="1:46" ht="35.1" customHeight="1" x14ac:dyDescent="0.2">
      <c r="A241" s="89"/>
      <c r="B241" s="89"/>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row>
    <row r="242" spans="1:46" ht="35.1" customHeight="1" x14ac:dyDescent="0.2">
      <c r="A242" s="89"/>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row>
    <row r="243" spans="1:46" ht="35.1" customHeight="1" x14ac:dyDescent="0.2">
      <c r="A243" s="89"/>
      <c r="B243" s="89"/>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row>
    <row r="244" spans="1:46" ht="35.1" customHeight="1" x14ac:dyDescent="0.2">
      <c r="A244" s="89"/>
      <c r="B244" s="89"/>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row>
    <row r="245" spans="1:46" ht="35.1" customHeight="1" x14ac:dyDescent="0.2">
      <c r="A245" s="89"/>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row>
    <row r="246" spans="1:46" ht="35.1" customHeight="1" x14ac:dyDescent="0.2">
      <c r="A246" s="89"/>
      <c r="B246" s="89"/>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row>
    <row r="247" spans="1:46" ht="35.1" customHeight="1" x14ac:dyDescent="0.2">
      <c r="A247" s="89"/>
      <c r="B247" s="89"/>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row>
    <row r="248" spans="1:46" ht="35.1" customHeight="1" x14ac:dyDescent="0.2">
      <c r="A248" s="89"/>
      <c r="B248" s="89"/>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row>
    <row r="249" spans="1:46" ht="35.1" customHeight="1" x14ac:dyDescent="0.2">
      <c r="A249" s="89"/>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row>
    <row r="250" spans="1:46" ht="35.1" customHeight="1" x14ac:dyDescent="0.2">
      <c r="A250" s="89"/>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row>
    <row r="251" spans="1:46" ht="35.1" customHeight="1" x14ac:dyDescent="0.2">
      <c r="A251" s="89"/>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row>
    <row r="252" spans="1:46" ht="35.1" customHeight="1" x14ac:dyDescent="0.2">
      <c r="A252" s="89"/>
      <c r="B252" s="89"/>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row>
    <row r="253" spans="1:46" ht="35.1" customHeight="1" x14ac:dyDescent="0.2">
      <c r="A253" s="89"/>
      <c r="B253" s="89"/>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row>
    <row r="254" spans="1:46" ht="35.1" customHeight="1" x14ac:dyDescent="0.2">
      <c r="A254" s="89"/>
      <c r="B254" s="89"/>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row>
    <row r="255" spans="1:46" ht="35.1" customHeight="1" x14ac:dyDescent="0.2">
      <c r="A255" s="89"/>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row>
    <row r="256" spans="1:46" ht="35.1" customHeight="1" x14ac:dyDescent="0.2">
      <c r="A256" s="89"/>
      <c r="B256" s="89"/>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row>
    <row r="257" spans="1:46" ht="35.1" customHeight="1" x14ac:dyDescent="0.2">
      <c r="A257" s="89"/>
      <c r="B257" s="89"/>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row>
    <row r="258" spans="1:46" ht="35.1" customHeight="1" x14ac:dyDescent="0.2">
      <c r="A258" s="89"/>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row>
    <row r="259" spans="1:46" ht="35.1" customHeight="1" x14ac:dyDescent="0.2">
      <c r="A259" s="89"/>
      <c r="B259" s="89"/>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row>
    <row r="260" spans="1:46" ht="35.1" customHeight="1" x14ac:dyDescent="0.2">
      <c r="A260" s="89"/>
      <c r="B260" s="89"/>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row>
    <row r="261" spans="1:46" ht="35.1" customHeight="1" x14ac:dyDescent="0.2">
      <c r="A261" s="89"/>
      <c r="B261" s="89"/>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row>
    <row r="262" spans="1:46" ht="35.1" customHeight="1" x14ac:dyDescent="0.2">
      <c r="A262" s="89"/>
      <c r="B262" s="89"/>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row>
    <row r="263" spans="1:46" ht="35.1" customHeight="1" x14ac:dyDescent="0.2">
      <c r="A263" s="89"/>
      <c r="B263" s="89"/>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row>
    <row r="264" spans="1:46" ht="35.1" customHeight="1" x14ac:dyDescent="0.2">
      <c r="A264" s="89"/>
      <c r="B264" s="89"/>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row>
    <row r="265" spans="1:46" ht="35.1" customHeight="1" x14ac:dyDescent="0.2">
      <c r="A265" s="89"/>
      <c r="B265" s="89"/>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row>
    <row r="266" spans="1:46" ht="35.1" customHeight="1" x14ac:dyDescent="0.2">
      <c r="A266" s="89"/>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row>
    <row r="267" spans="1:46" ht="35.1" customHeight="1" x14ac:dyDescent="0.2">
      <c r="A267" s="89"/>
      <c r="B267" s="89"/>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row>
    <row r="268" spans="1:46" ht="35.1" customHeight="1" x14ac:dyDescent="0.2">
      <c r="A268" s="89"/>
      <c r="B268" s="89"/>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row>
    <row r="269" spans="1:46" ht="35.1" customHeight="1" x14ac:dyDescent="0.2">
      <c r="A269" s="89"/>
      <c r="B269" s="89"/>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row>
    <row r="270" spans="1:46" ht="35.1" customHeight="1" x14ac:dyDescent="0.2">
      <c r="A270" s="89"/>
      <c r="B270" s="89"/>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row>
    <row r="271" spans="1:46" ht="35.1" customHeight="1" x14ac:dyDescent="0.2">
      <c r="A271" s="89"/>
      <c r="B271" s="89"/>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row>
    <row r="272" spans="1:46" ht="35.1" customHeight="1" x14ac:dyDescent="0.2">
      <c r="A272" s="89"/>
      <c r="B272" s="89"/>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row>
    <row r="273" spans="1:46" ht="35.1" customHeight="1" x14ac:dyDescent="0.2">
      <c r="A273" s="89"/>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row>
    <row r="274" spans="1:46" ht="35.1" customHeight="1" x14ac:dyDescent="0.2">
      <c r="A274" s="89"/>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row>
    <row r="275" spans="1:46" ht="35.1" customHeight="1" x14ac:dyDescent="0.2">
      <c r="A275" s="89"/>
      <c r="B275" s="89"/>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row>
    <row r="276" spans="1:46" ht="35.1" customHeight="1" x14ac:dyDescent="0.2">
      <c r="A276" s="89"/>
      <c r="B276" s="89"/>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row>
    <row r="277" spans="1:46" ht="35.1" customHeight="1" x14ac:dyDescent="0.2">
      <c r="A277" s="89"/>
      <c r="B277" s="89"/>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row>
    <row r="278" spans="1:46" ht="35.1" customHeight="1" x14ac:dyDescent="0.2">
      <c r="A278" s="89"/>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row>
    <row r="279" spans="1:46" ht="35.1" customHeight="1" x14ac:dyDescent="0.2">
      <c r="A279" s="89"/>
      <c r="B279" s="89"/>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row>
    <row r="280" spans="1:46" ht="35.1" customHeight="1" x14ac:dyDescent="0.2">
      <c r="A280" s="89"/>
      <c r="B280" s="89"/>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c r="AK280" s="89"/>
      <c r="AL280" s="89"/>
      <c r="AM280" s="89"/>
      <c r="AN280" s="89"/>
      <c r="AO280" s="89"/>
      <c r="AP280" s="89"/>
      <c r="AQ280" s="89"/>
      <c r="AR280" s="89"/>
      <c r="AS280" s="89"/>
      <c r="AT280" s="89"/>
    </row>
    <row r="281" spans="1:46" ht="35.1" customHeight="1" x14ac:dyDescent="0.2">
      <c r="A281" s="89"/>
      <c r="B281" s="89"/>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row>
    <row r="282" spans="1:46" ht="35.1" customHeight="1" x14ac:dyDescent="0.2">
      <c r="A282" s="89"/>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89"/>
      <c r="AL282" s="89"/>
      <c r="AM282" s="89"/>
      <c r="AN282" s="89"/>
      <c r="AO282" s="89"/>
      <c r="AP282" s="89"/>
      <c r="AQ282" s="89"/>
      <c r="AR282" s="89"/>
      <c r="AS282" s="89"/>
      <c r="AT282" s="89"/>
    </row>
    <row r="283" spans="1:46" ht="35.1" customHeight="1" x14ac:dyDescent="0.2">
      <c r="A283" s="89"/>
      <c r="B283" s="89"/>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c r="AK283" s="89"/>
      <c r="AL283" s="89"/>
      <c r="AM283" s="89"/>
      <c r="AN283" s="89"/>
      <c r="AO283" s="89"/>
      <c r="AP283" s="89"/>
      <c r="AQ283" s="89"/>
      <c r="AR283" s="89"/>
      <c r="AS283" s="89"/>
      <c r="AT283" s="89"/>
    </row>
    <row r="284" spans="1:46" ht="35.1" customHeight="1" x14ac:dyDescent="0.2">
      <c r="A284" s="89"/>
      <c r="B284" s="89"/>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c r="AK284" s="89"/>
      <c r="AL284" s="89"/>
      <c r="AM284" s="89"/>
      <c r="AN284" s="89"/>
      <c r="AO284" s="89"/>
      <c r="AP284" s="89"/>
      <c r="AQ284" s="89"/>
      <c r="AR284" s="89"/>
      <c r="AS284" s="89"/>
      <c r="AT284" s="89"/>
    </row>
    <row r="285" spans="1:46" ht="35.1" customHeight="1" x14ac:dyDescent="0.2">
      <c r="A285" s="89"/>
      <c r="B285" s="89"/>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row>
    <row r="286" spans="1:46" ht="35.1" customHeight="1" x14ac:dyDescent="0.2">
      <c r="A286" s="89"/>
      <c r="B286" s="89"/>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c r="AK286" s="89"/>
      <c r="AL286" s="89"/>
      <c r="AM286" s="89"/>
      <c r="AN286" s="89"/>
      <c r="AO286" s="89"/>
      <c r="AP286" s="89"/>
      <c r="AQ286" s="89"/>
      <c r="AR286" s="89"/>
      <c r="AS286" s="89"/>
      <c r="AT286" s="89"/>
    </row>
    <row r="287" spans="1:46" ht="35.1" customHeight="1" x14ac:dyDescent="0.2">
      <c r="A287" s="89"/>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c r="AK287" s="89"/>
      <c r="AL287" s="89"/>
      <c r="AM287" s="89"/>
      <c r="AN287" s="89"/>
      <c r="AO287" s="89"/>
      <c r="AP287" s="89"/>
      <c r="AQ287" s="89"/>
      <c r="AR287" s="89"/>
      <c r="AS287" s="89"/>
      <c r="AT287" s="89"/>
    </row>
    <row r="288" spans="1:46" ht="35.1" customHeight="1" x14ac:dyDescent="0.2">
      <c r="A288" s="89"/>
      <c r="B288" s="89"/>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row>
    <row r="289" spans="1:46" ht="35.1" customHeight="1" x14ac:dyDescent="0.2">
      <c r="A289" s="89"/>
      <c r="B289" s="89"/>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row>
    <row r="290" spans="1:46" ht="35.1" customHeight="1" x14ac:dyDescent="0.2">
      <c r="A290" s="89"/>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row>
    <row r="291" spans="1:46" ht="35.1" customHeight="1" x14ac:dyDescent="0.2">
      <c r="A291" s="89"/>
      <c r="B291" s="89"/>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c r="AH291" s="89"/>
      <c r="AI291" s="89"/>
      <c r="AJ291" s="89"/>
      <c r="AK291" s="89"/>
      <c r="AL291" s="89"/>
      <c r="AM291" s="89"/>
      <c r="AN291" s="89"/>
      <c r="AO291" s="89"/>
      <c r="AP291" s="89"/>
      <c r="AQ291" s="89"/>
      <c r="AR291" s="89"/>
      <c r="AS291" s="89"/>
      <c r="AT291" s="89"/>
    </row>
    <row r="292" spans="1:46" ht="35.1" customHeight="1" x14ac:dyDescent="0.2">
      <c r="A292" s="89"/>
      <c r="B292" s="89"/>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row>
    <row r="293" spans="1:46" ht="35.1" customHeight="1" x14ac:dyDescent="0.2">
      <c r="A293" s="89"/>
      <c r="B293" s="89"/>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row>
    <row r="294" spans="1:46" ht="35.1" customHeight="1" x14ac:dyDescent="0.2">
      <c r="A294" s="89"/>
      <c r="B294" s="89"/>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row>
    <row r="295" spans="1:46" ht="35.1" customHeight="1" x14ac:dyDescent="0.2">
      <c r="A295" s="89"/>
      <c r="B295" s="89"/>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row>
    <row r="296" spans="1:46" ht="35.1" customHeight="1" x14ac:dyDescent="0.2">
      <c r="A296" s="89"/>
      <c r="B296" s="89"/>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row>
    <row r="297" spans="1:46" ht="35.1" customHeight="1" x14ac:dyDescent="0.2">
      <c r="A297" s="89"/>
      <c r="B297" s="89"/>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c r="AG297" s="89"/>
      <c r="AH297" s="89"/>
      <c r="AI297" s="89"/>
      <c r="AJ297" s="89"/>
      <c r="AK297" s="89"/>
      <c r="AL297" s="89"/>
      <c r="AM297" s="89"/>
      <c r="AN297" s="89"/>
      <c r="AO297" s="89"/>
      <c r="AP297" s="89"/>
      <c r="AQ297" s="89"/>
      <c r="AR297" s="89"/>
      <c r="AS297" s="89"/>
      <c r="AT297" s="89"/>
    </row>
    <row r="298" spans="1:46" ht="35.1" customHeight="1" x14ac:dyDescent="0.2">
      <c r="A298" s="89"/>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89"/>
      <c r="AL298" s="89"/>
      <c r="AM298" s="89"/>
      <c r="AN298" s="89"/>
      <c r="AO298" s="89"/>
      <c r="AP298" s="89"/>
      <c r="AQ298" s="89"/>
      <c r="AR298" s="89"/>
      <c r="AS298" s="89"/>
      <c r="AT298" s="89"/>
    </row>
    <row r="299" spans="1:46" ht="35.1" customHeight="1" x14ac:dyDescent="0.2">
      <c r="A299" s="89"/>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c r="AG299" s="89"/>
      <c r="AH299" s="89"/>
      <c r="AI299" s="89"/>
      <c r="AJ299" s="89"/>
      <c r="AK299" s="89"/>
      <c r="AL299" s="89"/>
      <c r="AM299" s="89"/>
      <c r="AN299" s="89"/>
      <c r="AO299" s="89"/>
      <c r="AP299" s="89"/>
      <c r="AQ299" s="89"/>
      <c r="AR299" s="89"/>
      <c r="AS299" s="89"/>
      <c r="AT299" s="89"/>
    </row>
    <row r="300" spans="1:46" ht="35.1" customHeight="1" x14ac:dyDescent="0.2">
      <c r="A300" s="89"/>
      <c r="B300" s="89"/>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c r="AG300" s="89"/>
      <c r="AH300" s="89"/>
      <c r="AI300" s="89"/>
      <c r="AJ300" s="89"/>
      <c r="AK300" s="89"/>
      <c r="AL300" s="89"/>
      <c r="AM300" s="89"/>
      <c r="AN300" s="89"/>
      <c r="AO300" s="89"/>
      <c r="AP300" s="89"/>
      <c r="AQ300" s="89"/>
      <c r="AR300" s="89"/>
      <c r="AS300" s="89"/>
      <c r="AT300" s="89"/>
    </row>
    <row r="301" spans="1:46" ht="35.1" customHeight="1" x14ac:dyDescent="0.2">
      <c r="A301" s="89"/>
      <c r="B301" s="89"/>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c r="AG301" s="89"/>
      <c r="AH301" s="89"/>
      <c r="AI301" s="89"/>
      <c r="AJ301" s="89"/>
      <c r="AK301" s="89"/>
      <c r="AL301" s="89"/>
      <c r="AM301" s="89"/>
      <c r="AN301" s="89"/>
      <c r="AO301" s="89"/>
      <c r="AP301" s="89"/>
      <c r="AQ301" s="89"/>
      <c r="AR301" s="89"/>
      <c r="AS301" s="89"/>
      <c r="AT301" s="89"/>
    </row>
    <row r="302" spans="1:46" ht="35.1" customHeight="1" x14ac:dyDescent="0.2">
      <c r="A302" s="89"/>
      <c r="B302" s="89"/>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c r="AG302" s="89"/>
      <c r="AH302" s="89"/>
      <c r="AI302" s="89"/>
      <c r="AJ302" s="89"/>
      <c r="AK302" s="89"/>
      <c r="AL302" s="89"/>
      <c r="AM302" s="89"/>
      <c r="AN302" s="89"/>
      <c r="AO302" s="89"/>
      <c r="AP302" s="89"/>
      <c r="AQ302" s="89"/>
      <c r="AR302" s="89"/>
      <c r="AS302" s="89"/>
      <c r="AT302" s="89"/>
    </row>
    <row r="303" spans="1:46" ht="35.1" customHeight="1" x14ac:dyDescent="0.2">
      <c r="A303" s="89"/>
      <c r="B303" s="89"/>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c r="AG303" s="89"/>
      <c r="AH303" s="89"/>
      <c r="AI303" s="89"/>
      <c r="AJ303" s="89"/>
      <c r="AK303" s="89"/>
      <c r="AL303" s="89"/>
      <c r="AM303" s="89"/>
      <c r="AN303" s="89"/>
      <c r="AO303" s="89"/>
      <c r="AP303" s="89"/>
      <c r="AQ303" s="89"/>
      <c r="AR303" s="89"/>
      <c r="AS303" s="89"/>
      <c r="AT303" s="89"/>
    </row>
    <row r="304" spans="1:46" ht="35.1" customHeight="1" x14ac:dyDescent="0.2">
      <c r="A304" s="89"/>
      <c r="B304" s="89"/>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c r="AH304" s="89"/>
      <c r="AI304" s="89"/>
      <c r="AJ304" s="89"/>
      <c r="AK304" s="89"/>
      <c r="AL304" s="89"/>
      <c r="AM304" s="89"/>
      <c r="AN304" s="89"/>
      <c r="AO304" s="89"/>
      <c r="AP304" s="89"/>
      <c r="AQ304" s="89"/>
      <c r="AR304" s="89"/>
      <c r="AS304" s="89"/>
      <c r="AT304" s="89"/>
    </row>
    <row r="305" spans="1:46" ht="35.1" customHeight="1" x14ac:dyDescent="0.2">
      <c r="A305" s="89"/>
      <c r="B305" s="89"/>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c r="AH305" s="89"/>
      <c r="AI305" s="89"/>
      <c r="AJ305" s="89"/>
      <c r="AK305" s="89"/>
      <c r="AL305" s="89"/>
      <c r="AM305" s="89"/>
      <c r="AN305" s="89"/>
      <c r="AO305" s="89"/>
      <c r="AP305" s="89"/>
      <c r="AQ305" s="89"/>
      <c r="AR305" s="89"/>
      <c r="AS305" s="89"/>
      <c r="AT305" s="89"/>
    </row>
    <row r="306" spans="1:46" ht="35.1" customHeight="1" x14ac:dyDescent="0.2">
      <c r="A306" s="89"/>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89"/>
      <c r="AL306" s="89"/>
      <c r="AM306" s="89"/>
      <c r="AN306" s="89"/>
      <c r="AO306" s="89"/>
      <c r="AP306" s="89"/>
      <c r="AQ306" s="89"/>
      <c r="AR306" s="89"/>
      <c r="AS306" s="89"/>
      <c r="AT306" s="89"/>
    </row>
    <row r="307" spans="1:46" ht="35.1" customHeight="1" x14ac:dyDescent="0.2">
      <c r="A307" s="89"/>
      <c r="B307" s="89"/>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c r="AG307" s="89"/>
      <c r="AH307" s="89"/>
      <c r="AI307" s="89"/>
      <c r="AJ307" s="89"/>
      <c r="AK307" s="89"/>
      <c r="AL307" s="89"/>
      <c r="AM307" s="89"/>
      <c r="AN307" s="89"/>
      <c r="AO307" s="89"/>
      <c r="AP307" s="89"/>
      <c r="AQ307" s="89"/>
      <c r="AR307" s="89"/>
      <c r="AS307" s="89"/>
      <c r="AT307" s="89"/>
    </row>
    <row r="308" spans="1:46" ht="35.1" customHeight="1" x14ac:dyDescent="0.2">
      <c r="A308" s="89"/>
      <c r="B308" s="89"/>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row>
    <row r="309" spans="1:46" ht="35.1" customHeight="1" x14ac:dyDescent="0.2">
      <c r="A309" s="89"/>
      <c r="B309" s="89"/>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c r="AH309" s="89"/>
      <c r="AI309" s="89"/>
      <c r="AJ309" s="89"/>
      <c r="AK309" s="89"/>
      <c r="AL309" s="89"/>
      <c r="AM309" s="89"/>
      <c r="AN309" s="89"/>
      <c r="AO309" s="89"/>
      <c r="AP309" s="89"/>
      <c r="AQ309" s="89"/>
      <c r="AR309" s="89"/>
      <c r="AS309" s="89"/>
      <c r="AT309" s="89"/>
    </row>
    <row r="310" spans="1:46" ht="35.1" customHeight="1" x14ac:dyDescent="0.2">
      <c r="A310" s="89"/>
      <c r="B310" s="89"/>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89"/>
      <c r="AN310" s="89"/>
      <c r="AO310" s="89"/>
      <c r="AP310" s="89"/>
      <c r="AQ310" s="89"/>
      <c r="AR310" s="89"/>
      <c r="AS310" s="89"/>
      <c r="AT310" s="89"/>
    </row>
    <row r="311" spans="1:46" ht="35.1" customHeight="1" x14ac:dyDescent="0.2">
      <c r="A311" s="89"/>
      <c r="B311" s="89"/>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c r="AG311" s="89"/>
      <c r="AH311" s="89"/>
      <c r="AI311" s="89"/>
      <c r="AJ311" s="89"/>
      <c r="AK311" s="89"/>
      <c r="AL311" s="89"/>
      <c r="AM311" s="89"/>
      <c r="AN311" s="89"/>
      <c r="AO311" s="89"/>
      <c r="AP311" s="89"/>
      <c r="AQ311" s="89"/>
      <c r="AR311" s="89"/>
      <c r="AS311" s="89"/>
      <c r="AT311" s="89"/>
    </row>
    <row r="312" spans="1:46" ht="35.1" customHeight="1" x14ac:dyDescent="0.2">
      <c r="A312" s="89"/>
      <c r="B312" s="89"/>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c r="AG312" s="89"/>
      <c r="AH312" s="89"/>
      <c r="AI312" s="89"/>
      <c r="AJ312" s="89"/>
      <c r="AK312" s="89"/>
      <c r="AL312" s="89"/>
      <c r="AM312" s="89"/>
      <c r="AN312" s="89"/>
      <c r="AO312" s="89"/>
      <c r="AP312" s="89"/>
      <c r="AQ312" s="89"/>
      <c r="AR312" s="89"/>
      <c r="AS312" s="89"/>
      <c r="AT312" s="89"/>
    </row>
    <row r="313" spans="1:46" ht="35.1" customHeight="1" x14ac:dyDescent="0.2">
      <c r="A313" s="89"/>
      <c r="B313" s="89"/>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c r="AH313" s="89"/>
      <c r="AI313" s="89"/>
      <c r="AJ313" s="89"/>
      <c r="AK313" s="89"/>
      <c r="AL313" s="89"/>
      <c r="AM313" s="89"/>
      <c r="AN313" s="89"/>
      <c r="AO313" s="89"/>
      <c r="AP313" s="89"/>
      <c r="AQ313" s="89"/>
      <c r="AR313" s="89"/>
      <c r="AS313" s="89"/>
      <c r="AT313" s="89"/>
    </row>
    <row r="314" spans="1:46" ht="35.1" customHeight="1" x14ac:dyDescent="0.2">
      <c r="A314" s="89"/>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89"/>
      <c r="AL314" s="89"/>
      <c r="AM314" s="89"/>
      <c r="AN314" s="89"/>
      <c r="AO314" s="89"/>
      <c r="AP314" s="89"/>
      <c r="AQ314" s="89"/>
      <c r="AR314" s="89"/>
      <c r="AS314" s="89"/>
      <c r="AT314" s="89"/>
    </row>
    <row r="315" spans="1:46" ht="35.1" customHeight="1" x14ac:dyDescent="0.2">
      <c r="A315" s="89"/>
      <c r="B315" s="89"/>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c r="AG315" s="89"/>
      <c r="AH315" s="89"/>
      <c r="AI315" s="89"/>
      <c r="AJ315" s="89"/>
      <c r="AK315" s="89"/>
      <c r="AL315" s="89"/>
      <c r="AM315" s="89"/>
      <c r="AN315" s="89"/>
      <c r="AO315" s="89"/>
      <c r="AP315" s="89"/>
      <c r="AQ315" s="89"/>
      <c r="AR315" s="89"/>
      <c r="AS315" s="89"/>
      <c r="AT315" s="89"/>
    </row>
    <row r="316" spans="1:46" ht="35.1" customHeight="1" x14ac:dyDescent="0.2">
      <c r="A316" s="89"/>
      <c r="B316" s="89"/>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c r="AH316" s="89"/>
      <c r="AI316" s="89"/>
      <c r="AJ316" s="89"/>
      <c r="AK316" s="89"/>
      <c r="AL316" s="89"/>
      <c r="AM316" s="89"/>
      <c r="AN316" s="89"/>
      <c r="AO316" s="89"/>
      <c r="AP316" s="89"/>
      <c r="AQ316" s="89"/>
      <c r="AR316" s="89"/>
      <c r="AS316" s="89"/>
      <c r="AT316" s="89"/>
    </row>
    <row r="317" spans="1:46" ht="35.1" customHeight="1" x14ac:dyDescent="0.2">
      <c r="A317" s="89"/>
      <c r="B317" s="89"/>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c r="AG317" s="89"/>
      <c r="AH317" s="89"/>
      <c r="AI317" s="89"/>
      <c r="AJ317" s="89"/>
      <c r="AK317" s="89"/>
      <c r="AL317" s="89"/>
      <c r="AM317" s="89"/>
      <c r="AN317" s="89"/>
      <c r="AO317" s="89"/>
      <c r="AP317" s="89"/>
      <c r="AQ317" s="89"/>
      <c r="AR317" s="89"/>
      <c r="AS317" s="89"/>
      <c r="AT317" s="89"/>
    </row>
    <row r="318" spans="1:46" ht="35.1" customHeight="1" x14ac:dyDescent="0.2">
      <c r="A318" s="89"/>
      <c r="B318" s="89"/>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row>
    <row r="319" spans="1:46" ht="35.1" customHeight="1" x14ac:dyDescent="0.2">
      <c r="A319" s="89"/>
      <c r="B319" s="89"/>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c r="AG319" s="89"/>
      <c r="AH319" s="89"/>
      <c r="AI319" s="89"/>
      <c r="AJ319" s="89"/>
      <c r="AK319" s="89"/>
      <c r="AL319" s="89"/>
      <c r="AM319" s="89"/>
      <c r="AN319" s="89"/>
      <c r="AO319" s="89"/>
      <c r="AP319" s="89"/>
      <c r="AQ319" s="89"/>
      <c r="AR319" s="89"/>
      <c r="AS319" s="89"/>
      <c r="AT319" s="89"/>
    </row>
    <row r="320" spans="1:46" ht="35.1" customHeight="1" x14ac:dyDescent="0.2">
      <c r="A320" s="89"/>
      <c r="B320" s="89"/>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c r="AG320" s="89"/>
      <c r="AH320" s="89"/>
      <c r="AI320" s="89"/>
      <c r="AJ320" s="89"/>
      <c r="AK320" s="89"/>
      <c r="AL320" s="89"/>
      <c r="AM320" s="89"/>
      <c r="AN320" s="89"/>
      <c r="AO320" s="89"/>
      <c r="AP320" s="89"/>
      <c r="AQ320" s="89"/>
      <c r="AR320" s="89"/>
      <c r="AS320" s="89"/>
      <c r="AT320" s="89"/>
    </row>
    <row r="321" spans="1:46" ht="35.1" customHeight="1" x14ac:dyDescent="0.2">
      <c r="A321" s="89"/>
      <c r="B321" s="89"/>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c r="AG321" s="89"/>
      <c r="AH321" s="89"/>
      <c r="AI321" s="89"/>
      <c r="AJ321" s="89"/>
      <c r="AK321" s="89"/>
      <c r="AL321" s="89"/>
      <c r="AM321" s="89"/>
      <c r="AN321" s="89"/>
      <c r="AO321" s="89"/>
      <c r="AP321" s="89"/>
      <c r="AQ321" s="89"/>
      <c r="AR321" s="89"/>
      <c r="AS321" s="89"/>
      <c r="AT321" s="89"/>
    </row>
    <row r="322" spans="1:46" ht="35.1" customHeight="1" x14ac:dyDescent="0.2">
      <c r="A322" s="89"/>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89"/>
      <c r="AL322" s="89"/>
      <c r="AM322" s="89"/>
      <c r="AN322" s="89"/>
      <c r="AO322" s="89"/>
      <c r="AP322" s="89"/>
      <c r="AQ322" s="89"/>
      <c r="AR322" s="89"/>
      <c r="AS322" s="89"/>
      <c r="AT322" s="89"/>
    </row>
    <row r="323" spans="1:46" ht="35.1" customHeight="1" x14ac:dyDescent="0.2">
      <c r="A323" s="89"/>
      <c r="B323" s="89"/>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c r="AG323" s="89"/>
      <c r="AH323" s="89"/>
      <c r="AI323" s="89"/>
      <c r="AJ323" s="89"/>
      <c r="AK323" s="89"/>
      <c r="AL323" s="89"/>
      <c r="AM323" s="89"/>
      <c r="AN323" s="89"/>
      <c r="AO323" s="89"/>
      <c r="AP323" s="89"/>
      <c r="AQ323" s="89"/>
      <c r="AR323" s="89"/>
      <c r="AS323" s="89"/>
      <c r="AT323" s="89"/>
    </row>
    <row r="324" spans="1:46" ht="35.1" customHeight="1" x14ac:dyDescent="0.2">
      <c r="A324" s="89"/>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c r="AH324" s="89"/>
      <c r="AI324" s="89"/>
      <c r="AJ324" s="89"/>
      <c r="AK324" s="89"/>
      <c r="AL324" s="89"/>
      <c r="AM324" s="89"/>
      <c r="AN324" s="89"/>
      <c r="AO324" s="89"/>
      <c r="AP324" s="89"/>
      <c r="AQ324" s="89"/>
      <c r="AR324" s="89"/>
      <c r="AS324" s="89"/>
      <c r="AT324" s="89"/>
    </row>
    <row r="325" spans="1:46" ht="35.1" customHeight="1" x14ac:dyDescent="0.2">
      <c r="A325" s="89"/>
      <c r="B325" s="89"/>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c r="AG325" s="89"/>
      <c r="AH325" s="89"/>
      <c r="AI325" s="89"/>
      <c r="AJ325" s="89"/>
      <c r="AK325" s="89"/>
      <c r="AL325" s="89"/>
      <c r="AM325" s="89"/>
      <c r="AN325" s="89"/>
      <c r="AO325" s="89"/>
      <c r="AP325" s="89"/>
      <c r="AQ325" s="89"/>
      <c r="AR325" s="89"/>
      <c r="AS325" s="89"/>
      <c r="AT325" s="89"/>
    </row>
    <row r="326" spans="1:46" ht="35.1" customHeight="1" x14ac:dyDescent="0.2">
      <c r="A326" s="89"/>
      <c r="B326" s="89"/>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c r="AG326" s="89"/>
      <c r="AH326" s="89"/>
      <c r="AI326" s="89"/>
      <c r="AJ326" s="89"/>
      <c r="AK326" s="89"/>
      <c r="AL326" s="89"/>
      <c r="AM326" s="89"/>
      <c r="AN326" s="89"/>
      <c r="AO326" s="89"/>
      <c r="AP326" s="89"/>
      <c r="AQ326" s="89"/>
      <c r="AR326" s="89"/>
      <c r="AS326" s="89"/>
      <c r="AT326" s="89"/>
    </row>
    <row r="327" spans="1:46" ht="35.1" customHeight="1" x14ac:dyDescent="0.2">
      <c r="A327" s="89"/>
      <c r="B327" s="89"/>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c r="AG327" s="89"/>
      <c r="AH327" s="89"/>
      <c r="AI327" s="89"/>
      <c r="AJ327" s="89"/>
      <c r="AK327" s="89"/>
      <c r="AL327" s="89"/>
      <c r="AM327" s="89"/>
      <c r="AN327" s="89"/>
      <c r="AO327" s="89"/>
      <c r="AP327" s="89"/>
      <c r="AQ327" s="89"/>
      <c r="AR327" s="89"/>
      <c r="AS327" s="89"/>
      <c r="AT327" s="89"/>
    </row>
    <row r="328" spans="1:46" ht="35.1" customHeight="1" x14ac:dyDescent="0.2">
      <c r="A328" s="89"/>
      <c r="B328" s="89"/>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c r="AH328" s="89"/>
      <c r="AI328" s="89"/>
      <c r="AJ328" s="89"/>
      <c r="AK328" s="89"/>
      <c r="AL328" s="89"/>
      <c r="AM328" s="89"/>
      <c r="AN328" s="89"/>
      <c r="AO328" s="89"/>
      <c r="AP328" s="89"/>
      <c r="AQ328" s="89"/>
      <c r="AR328" s="89"/>
      <c r="AS328" s="89"/>
      <c r="AT328" s="89"/>
    </row>
    <row r="329" spans="1:46" ht="35.1" customHeight="1" x14ac:dyDescent="0.2">
      <c r="A329" s="89"/>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c r="AH329" s="89"/>
      <c r="AI329" s="89"/>
      <c r="AJ329" s="89"/>
      <c r="AK329" s="89"/>
      <c r="AL329" s="89"/>
      <c r="AM329" s="89"/>
      <c r="AN329" s="89"/>
      <c r="AO329" s="89"/>
      <c r="AP329" s="89"/>
      <c r="AQ329" s="89"/>
      <c r="AR329" s="89"/>
      <c r="AS329" s="89"/>
      <c r="AT329" s="89"/>
    </row>
    <row r="330" spans="1:46" ht="35.1" customHeight="1" x14ac:dyDescent="0.2">
      <c r="A330" s="89"/>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c r="AG330" s="89"/>
      <c r="AH330" s="89"/>
      <c r="AI330" s="89"/>
      <c r="AJ330" s="89"/>
      <c r="AK330" s="89"/>
      <c r="AL330" s="89"/>
      <c r="AM330" s="89"/>
      <c r="AN330" s="89"/>
      <c r="AO330" s="89"/>
      <c r="AP330" s="89"/>
      <c r="AQ330" s="89"/>
      <c r="AR330" s="89"/>
      <c r="AS330" s="89"/>
      <c r="AT330" s="89"/>
    </row>
    <row r="331" spans="1:46" ht="35.1" customHeight="1" x14ac:dyDescent="0.2">
      <c r="A331" s="89"/>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c r="AG331" s="89"/>
      <c r="AH331" s="89"/>
      <c r="AI331" s="89"/>
      <c r="AJ331" s="89"/>
      <c r="AK331" s="89"/>
      <c r="AL331" s="89"/>
      <c r="AM331" s="89"/>
      <c r="AN331" s="89"/>
      <c r="AO331" s="89"/>
      <c r="AP331" s="89"/>
      <c r="AQ331" s="89"/>
      <c r="AR331" s="89"/>
      <c r="AS331" s="89"/>
      <c r="AT331" s="89"/>
    </row>
    <row r="332" spans="1:46" ht="35.1" customHeight="1" x14ac:dyDescent="0.2">
      <c r="A332" s="89"/>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c r="AG332" s="89"/>
      <c r="AH332" s="89"/>
      <c r="AI332" s="89"/>
      <c r="AJ332" s="89"/>
      <c r="AK332" s="89"/>
      <c r="AL332" s="89"/>
      <c r="AM332" s="89"/>
      <c r="AN332" s="89"/>
      <c r="AO332" s="89"/>
      <c r="AP332" s="89"/>
      <c r="AQ332" s="89"/>
      <c r="AR332" s="89"/>
      <c r="AS332" s="89"/>
      <c r="AT332" s="89"/>
    </row>
    <row r="333" spans="1:46" ht="35.1" customHeight="1" x14ac:dyDescent="0.2">
      <c r="A333" s="89"/>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c r="AG333" s="89"/>
      <c r="AH333" s="89"/>
      <c r="AI333" s="89"/>
      <c r="AJ333" s="89"/>
      <c r="AK333" s="89"/>
      <c r="AL333" s="89"/>
      <c r="AM333" s="89"/>
      <c r="AN333" s="89"/>
      <c r="AO333" s="89"/>
      <c r="AP333" s="89"/>
      <c r="AQ333" s="89"/>
      <c r="AR333" s="89"/>
      <c r="AS333" s="89"/>
      <c r="AT333" s="89"/>
    </row>
    <row r="334" spans="1:46" ht="35.1" customHeight="1" x14ac:dyDescent="0.2">
      <c r="A334" s="89"/>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c r="AH334" s="89"/>
      <c r="AI334" s="89"/>
      <c r="AJ334" s="89"/>
      <c r="AK334" s="89"/>
      <c r="AL334" s="89"/>
      <c r="AM334" s="89"/>
      <c r="AN334" s="89"/>
      <c r="AO334" s="89"/>
      <c r="AP334" s="89"/>
      <c r="AQ334" s="89"/>
      <c r="AR334" s="89"/>
      <c r="AS334" s="89"/>
      <c r="AT334" s="89"/>
    </row>
    <row r="335" spans="1:46" ht="35.1" customHeight="1" x14ac:dyDescent="0.2">
      <c r="A335" s="89"/>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H335" s="89"/>
      <c r="AI335" s="89"/>
      <c r="AJ335" s="89"/>
      <c r="AK335" s="89"/>
      <c r="AL335" s="89"/>
      <c r="AM335" s="89"/>
      <c r="AN335" s="89"/>
      <c r="AO335" s="89"/>
      <c r="AP335" s="89"/>
      <c r="AQ335" s="89"/>
      <c r="AR335" s="89"/>
      <c r="AS335" s="89"/>
      <c r="AT335" s="89"/>
    </row>
    <row r="336" spans="1:46" ht="35.1" customHeight="1" x14ac:dyDescent="0.2">
      <c r="A336" s="89"/>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89"/>
      <c r="AL336" s="89"/>
      <c r="AM336" s="89"/>
      <c r="AN336" s="89"/>
      <c r="AO336" s="89"/>
      <c r="AP336" s="89"/>
      <c r="AQ336" s="89"/>
      <c r="AR336" s="89"/>
      <c r="AS336" s="89"/>
      <c r="AT336" s="89"/>
    </row>
    <row r="337" spans="1:46" ht="35.1" customHeight="1" x14ac:dyDescent="0.2">
      <c r="A337" s="89"/>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89"/>
      <c r="AL337" s="89"/>
      <c r="AM337" s="89"/>
      <c r="AN337" s="89"/>
      <c r="AO337" s="89"/>
      <c r="AP337" s="89"/>
      <c r="AQ337" s="89"/>
      <c r="AR337" s="89"/>
      <c r="AS337" s="89"/>
      <c r="AT337" s="89"/>
    </row>
    <row r="338" spans="1:46" ht="35.1" customHeight="1" x14ac:dyDescent="0.2">
      <c r="A338" s="89"/>
      <c r="B338" s="89"/>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c r="AG338" s="89"/>
      <c r="AH338" s="89"/>
      <c r="AI338" s="89"/>
      <c r="AJ338" s="89"/>
      <c r="AK338" s="89"/>
      <c r="AL338" s="89"/>
      <c r="AM338" s="89"/>
      <c r="AN338" s="89"/>
      <c r="AO338" s="89"/>
      <c r="AP338" s="89"/>
      <c r="AQ338" s="89"/>
      <c r="AR338" s="89"/>
      <c r="AS338" s="89"/>
      <c r="AT338" s="89"/>
    </row>
    <row r="339" spans="1:46" ht="35.1" customHeight="1" x14ac:dyDescent="0.2">
      <c r="A339" s="89"/>
      <c r="B339" s="89"/>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c r="AG339" s="89"/>
      <c r="AH339" s="89"/>
      <c r="AI339" s="89"/>
      <c r="AJ339" s="89"/>
      <c r="AK339" s="89"/>
      <c r="AL339" s="89"/>
      <c r="AM339" s="89"/>
      <c r="AN339" s="89"/>
      <c r="AO339" s="89"/>
      <c r="AP339" s="89"/>
      <c r="AQ339" s="89"/>
      <c r="AR339" s="89"/>
      <c r="AS339" s="89"/>
      <c r="AT339" s="89"/>
    </row>
    <row r="340" spans="1:46" ht="35.1" customHeight="1" x14ac:dyDescent="0.2">
      <c r="A340" s="89"/>
      <c r="B340" s="89"/>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row>
    <row r="341" spans="1:46" ht="35.1" customHeight="1" x14ac:dyDescent="0.2">
      <c r="A341" s="89"/>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row>
    <row r="342" spans="1:46" ht="35.1" customHeight="1" x14ac:dyDescent="0.2">
      <c r="A342" s="89"/>
      <c r="B342" s="89"/>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row>
    <row r="343" spans="1:46" ht="35.1" customHeight="1" x14ac:dyDescent="0.2">
      <c r="A343" s="89"/>
      <c r="B343" s="89"/>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row>
    <row r="344" spans="1:46" ht="35.1" customHeight="1" x14ac:dyDescent="0.2">
      <c r="A344" s="89"/>
      <c r="B344" s="89"/>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row>
    <row r="345" spans="1:46" ht="35.1" customHeight="1" x14ac:dyDescent="0.2">
      <c r="A345" s="89"/>
      <c r="B345" s="89"/>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c r="AG345" s="89"/>
      <c r="AH345" s="89"/>
      <c r="AI345" s="89"/>
      <c r="AJ345" s="89"/>
      <c r="AK345" s="89"/>
      <c r="AL345" s="89"/>
      <c r="AM345" s="89"/>
      <c r="AN345" s="89"/>
      <c r="AO345" s="89"/>
      <c r="AP345" s="89"/>
      <c r="AQ345" s="89"/>
      <c r="AR345" s="89"/>
      <c r="AS345" s="89"/>
      <c r="AT345" s="89"/>
    </row>
    <row r="346" spans="1:46" ht="35.1" customHeight="1" x14ac:dyDescent="0.2">
      <c r="A346" s="89"/>
      <c r="B346" s="89"/>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c r="AG346" s="89"/>
      <c r="AH346" s="89"/>
      <c r="AI346" s="89"/>
      <c r="AJ346" s="89"/>
      <c r="AK346" s="89"/>
      <c r="AL346" s="89"/>
      <c r="AM346" s="89"/>
      <c r="AN346" s="89"/>
      <c r="AO346" s="89"/>
      <c r="AP346" s="89"/>
      <c r="AQ346" s="89"/>
      <c r="AR346" s="89"/>
      <c r="AS346" s="89"/>
      <c r="AT346" s="89"/>
    </row>
    <row r="347" spans="1:46" ht="35.1" customHeight="1" x14ac:dyDescent="0.2">
      <c r="A347" s="89"/>
      <c r="B347" s="89"/>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c r="AH347" s="89"/>
      <c r="AI347" s="89"/>
      <c r="AJ347" s="89"/>
      <c r="AK347" s="89"/>
      <c r="AL347" s="89"/>
      <c r="AM347" s="89"/>
      <c r="AN347" s="89"/>
      <c r="AO347" s="89"/>
      <c r="AP347" s="89"/>
      <c r="AQ347" s="89"/>
      <c r="AR347" s="89"/>
      <c r="AS347" s="89"/>
      <c r="AT347" s="89"/>
    </row>
    <row r="348" spans="1:46" ht="35.1" customHeight="1" x14ac:dyDescent="0.2">
      <c r="A348" s="89"/>
      <c r="B348" s="89"/>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row>
    <row r="349" spans="1:46" ht="35.1" customHeight="1" x14ac:dyDescent="0.2">
      <c r="A349" s="89"/>
      <c r="B349" s="89"/>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row>
    <row r="350" spans="1:46" ht="35.1" customHeight="1" x14ac:dyDescent="0.2">
      <c r="A350" s="89"/>
      <c r="B350" s="89"/>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row>
    <row r="351" spans="1:46" ht="35.1" customHeight="1" x14ac:dyDescent="0.2">
      <c r="A351" s="89"/>
      <c r="B351" s="89"/>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row>
    <row r="352" spans="1:46" ht="35.1" customHeight="1" x14ac:dyDescent="0.2">
      <c r="A352" s="89"/>
      <c r="B352" s="89"/>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c r="AG352" s="89"/>
      <c r="AH352" s="89"/>
      <c r="AI352" s="89"/>
      <c r="AJ352" s="89"/>
      <c r="AK352" s="89"/>
      <c r="AL352" s="89"/>
      <c r="AM352" s="89"/>
      <c r="AN352" s="89"/>
      <c r="AO352" s="89"/>
      <c r="AP352" s="89"/>
      <c r="AQ352" s="89"/>
      <c r="AR352" s="89"/>
      <c r="AS352" s="89"/>
      <c r="AT352" s="89"/>
    </row>
    <row r="353" spans="1:46" ht="35.1" customHeight="1" x14ac:dyDescent="0.2">
      <c r="A353" s="89"/>
      <c r="B353" s="89"/>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c r="AG353" s="89"/>
      <c r="AH353" s="89"/>
      <c r="AI353" s="89"/>
      <c r="AJ353" s="89"/>
      <c r="AK353" s="89"/>
      <c r="AL353" s="89"/>
      <c r="AM353" s="89"/>
      <c r="AN353" s="89"/>
      <c r="AO353" s="89"/>
      <c r="AP353" s="89"/>
      <c r="AQ353" s="89"/>
      <c r="AR353" s="89"/>
      <c r="AS353" s="89"/>
      <c r="AT353" s="89"/>
    </row>
    <row r="354" spans="1:46" ht="35.1" customHeight="1" x14ac:dyDescent="0.2">
      <c r="A354" s="89"/>
      <c r="B354" s="89"/>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row>
    <row r="355" spans="1:46" ht="35.1" customHeight="1" x14ac:dyDescent="0.2">
      <c r="A355" s="89"/>
      <c r="B355" s="89"/>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row>
    <row r="356" spans="1:46" ht="35.1" customHeight="1" x14ac:dyDescent="0.2">
      <c r="A356" s="89"/>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row>
    <row r="357" spans="1:46" ht="35.1" customHeight="1" x14ac:dyDescent="0.2">
      <c r="A357" s="89"/>
      <c r="B357" s="89"/>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c r="AG357" s="89"/>
      <c r="AH357" s="89"/>
      <c r="AI357" s="89"/>
      <c r="AJ357" s="89"/>
      <c r="AK357" s="89"/>
      <c r="AL357" s="89"/>
      <c r="AM357" s="89"/>
      <c r="AN357" s="89"/>
      <c r="AO357" s="89"/>
      <c r="AP357" s="89"/>
      <c r="AQ357" s="89"/>
      <c r="AR357" s="89"/>
      <c r="AS357" s="89"/>
      <c r="AT357" s="89"/>
    </row>
    <row r="358" spans="1:46" ht="35.1" customHeight="1" x14ac:dyDescent="0.2">
      <c r="A358" s="89"/>
      <c r="B358" s="89"/>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c r="AG358" s="89"/>
      <c r="AH358" s="89"/>
      <c r="AI358" s="89"/>
      <c r="AJ358" s="89"/>
      <c r="AK358" s="89"/>
      <c r="AL358" s="89"/>
      <c r="AM358" s="89"/>
      <c r="AN358" s="89"/>
      <c r="AO358" s="89"/>
      <c r="AP358" s="89"/>
      <c r="AQ358" s="89"/>
      <c r="AR358" s="89"/>
      <c r="AS358" s="89"/>
      <c r="AT358" s="89"/>
    </row>
    <row r="359" spans="1:46" ht="35.1" customHeight="1" x14ac:dyDescent="0.2">
      <c r="A359" s="89"/>
      <c r="B359" s="89"/>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row>
    <row r="360" spans="1:46" ht="35.1" customHeight="1" x14ac:dyDescent="0.2">
      <c r="A360" s="89"/>
      <c r="B360" s="89"/>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row>
    <row r="361" spans="1:46" ht="35.1" customHeight="1" x14ac:dyDescent="0.2">
      <c r="A361" s="89"/>
      <c r="B361" s="89"/>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row>
    <row r="362" spans="1:46" ht="35.1" customHeight="1" x14ac:dyDescent="0.2">
      <c r="A362" s="89"/>
      <c r="B362" s="89"/>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row>
    <row r="363" spans="1:46" ht="35.1" customHeight="1" x14ac:dyDescent="0.2">
      <c r="A363" s="89"/>
      <c r="B363" s="89"/>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row>
    <row r="364" spans="1:46" ht="35.1" customHeight="1" x14ac:dyDescent="0.2">
      <c r="A364" s="89"/>
      <c r="B364" s="89"/>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c r="AG364" s="89"/>
      <c r="AH364" s="89"/>
      <c r="AI364" s="89"/>
      <c r="AJ364" s="89"/>
      <c r="AK364" s="89"/>
      <c r="AL364" s="89"/>
      <c r="AM364" s="89"/>
      <c r="AN364" s="89"/>
      <c r="AO364" s="89"/>
      <c r="AP364" s="89"/>
      <c r="AQ364" s="89"/>
      <c r="AR364" s="89"/>
      <c r="AS364" s="89"/>
      <c r="AT364" s="89"/>
    </row>
    <row r="365" spans="1:46" ht="35.1" customHeight="1" x14ac:dyDescent="0.2">
      <c r="A365" s="89"/>
      <c r="B365" s="89"/>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row>
    <row r="366" spans="1:46" ht="35.1" customHeight="1" x14ac:dyDescent="0.2">
      <c r="A366" s="89"/>
      <c r="B366" s="89"/>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c r="AG366" s="89"/>
      <c r="AH366" s="89"/>
      <c r="AI366" s="89"/>
      <c r="AJ366" s="89"/>
      <c r="AK366" s="89"/>
      <c r="AL366" s="89"/>
      <c r="AM366" s="89"/>
      <c r="AN366" s="89"/>
      <c r="AO366" s="89"/>
      <c r="AP366" s="89"/>
      <c r="AQ366" s="89"/>
      <c r="AR366" s="89"/>
      <c r="AS366" s="89"/>
      <c r="AT366" s="89"/>
    </row>
    <row r="367" spans="1:46" ht="35.1" customHeight="1" x14ac:dyDescent="0.2">
      <c r="A367" s="89"/>
      <c r="B367" s="89"/>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row>
    <row r="368" spans="1:46" ht="35.1" customHeight="1" x14ac:dyDescent="0.2">
      <c r="A368" s="89"/>
      <c r="B368" s="89"/>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row>
    <row r="369" spans="1:46" ht="35.1" customHeight="1" x14ac:dyDescent="0.2">
      <c r="A369" s="89"/>
      <c r="B369" s="89"/>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row>
    <row r="370" spans="1:46" ht="35.1" customHeight="1" x14ac:dyDescent="0.2">
      <c r="A370" s="89"/>
      <c r="B370" s="89"/>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row>
    <row r="371" spans="1:46" ht="35.1" customHeight="1" x14ac:dyDescent="0.2">
      <c r="A371" s="89"/>
      <c r="B371" s="89"/>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c r="AG371" s="89"/>
      <c r="AH371" s="89"/>
      <c r="AI371" s="89"/>
      <c r="AJ371" s="89"/>
      <c r="AK371" s="89"/>
      <c r="AL371" s="89"/>
      <c r="AM371" s="89"/>
      <c r="AN371" s="89"/>
      <c r="AO371" s="89"/>
      <c r="AP371" s="89"/>
      <c r="AQ371" s="89"/>
      <c r="AR371" s="89"/>
      <c r="AS371" s="89"/>
      <c r="AT371" s="89"/>
    </row>
    <row r="372" spans="1:46" ht="35.1" customHeight="1" x14ac:dyDescent="0.2">
      <c r="A372" s="89"/>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row>
    <row r="373" spans="1:46" ht="35.1" customHeight="1" x14ac:dyDescent="0.2">
      <c r="A373" s="89"/>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row>
    <row r="374" spans="1:46" ht="35.1" customHeight="1" x14ac:dyDescent="0.2">
      <c r="A374" s="89"/>
      <c r="B374" s="89"/>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row>
    <row r="375" spans="1:46" ht="35.1" customHeight="1" x14ac:dyDescent="0.2">
      <c r="A375" s="89"/>
      <c r="B375" s="89"/>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row>
    <row r="376" spans="1:46" ht="35.1" customHeight="1" x14ac:dyDescent="0.2">
      <c r="A376" s="89"/>
      <c r="B376" s="89"/>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row>
    <row r="377" spans="1:46" ht="35.1" customHeight="1" x14ac:dyDescent="0.2">
      <c r="A377" s="89"/>
      <c r="B377" s="89"/>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row>
    <row r="378" spans="1:46" ht="35.1" customHeight="1" x14ac:dyDescent="0.2">
      <c r="A378" s="89"/>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row>
    <row r="379" spans="1:46" ht="35.1" customHeight="1" x14ac:dyDescent="0.2">
      <c r="A379" s="89"/>
      <c r="B379" s="89"/>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c r="AG379" s="89"/>
      <c r="AH379" s="89"/>
      <c r="AI379" s="89"/>
      <c r="AJ379" s="89"/>
      <c r="AK379" s="89"/>
      <c r="AL379" s="89"/>
      <c r="AM379" s="89"/>
      <c r="AN379" s="89"/>
      <c r="AO379" s="89"/>
      <c r="AP379" s="89"/>
      <c r="AQ379" s="89"/>
      <c r="AR379" s="89"/>
      <c r="AS379" s="89"/>
      <c r="AT379" s="89"/>
    </row>
    <row r="380" spans="1:46" ht="35.1" customHeight="1" x14ac:dyDescent="0.2">
      <c r="A380" s="89"/>
      <c r="B380" s="89"/>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c r="AG380" s="89"/>
      <c r="AH380" s="89"/>
      <c r="AI380" s="89"/>
      <c r="AJ380" s="89"/>
      <c r="AK380" s="89"/>
      <c r="AL380" s="89"/>
      <c r="AM380" s="89"/>
      <c r="AN380" s="89"/>
      <c r="AO380" s="89"/>
      <c r="AP380" s="89"/>
      <c r="AQ380" s="89"/>
      <c r="AR380" s="89"/>
      <c r="AS380" s="89"/>
      <c r="AT380" s="89"/>
    </row>
    <row r="381" spans="1:46" ht="35.1" customHeight="1" x14ac:dyDescent="0.2">
      <c r="A381" s="89"/>
      <c r="B381" s="89"/>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row>
    <row r="382" spans="1:46" ht="35.1" customHeight="1" x14ac:dyDescent="0.2">
      <c r="A382" s="89"/>
      <c r="B382" s="89"/>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row>
    <row r="383" spans="1:46" ht="35.1" customHeight="1" x14ac:dyDescent="0.2">
      <c r="A383" s="89"/>
      <c r="B383" s="89"/>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c r="AG383" s="89"/>
      <c r="AH383" s="89"/>
      <c r="AI383" s="89"/>
      <c r="AJ383" s="89"/>
      <c r="AK383" s="89"/>
      <c r="AL383" s="89"/>
      <c r="AM383" s="89"/>
      <c r="AN383" s="89"/>
      <c r="AO383" s="89"/>
      <c r="AP383" s="89"/>
      <c r="AQ383" s="89"/>
      <c r="AR383" s="89"/>
      <c r="AS383" s="89"/>
      <c r="AT383" s="89"/>
    </row>
    <row r="384" spans="1:46" ht="35.1" customHeight="1" x14ac:dyDescent="0.2">
      <c r="A384" s="89"/>
      <c r="B384" s="89"/>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row>
    <row r="385" spans="1:46" ht="35.1" customHeight="1" x14ac:dyDescent="0.2">
      <c r="A385" s="89"/>
      <c r="B385" s="89"/>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c r="AG385" s="89"/>
      <c r="AH385" s="89"/>
      <c r="AI385" s="89"/>
      <c r="AJ385" s="89"/>
      <c r="AK385" s="89"/>
      <c r="AL385" s="89"/>
      <c r="AM385" s="89"/>
      <c r="AN385" s="89"/>
      <c r="AO385" s="89"/>
      <c r="AP385" s="89"/>
      <c r="AQ385" s="89"/>
      <c r="AR385" s="89"/>
      <c r="AS385" s="89"/>
      <c r="AT385" s="89"/>
    </row>
    <row r="386" spans="1:46" ht="35.1" customHeight="1" x14ac:dyDescent="0.2">
      <c r="A386" s="89"/>
      <c r="B386" s="89"/>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row>
    <row r="387" spans="1:46" ht="35.1" customHeight="1" x14ac:dyDescent="0.2">
      <c r="A387" s="89"/>
      <c r="B387" s="89"/>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row>
    <row r="388" spans="1:46" ht="35.1" customHeight="1" x14ac:dyDescent="0.2">
      <c r="A388" s="89"/>
      <c r="B388" s="89"/>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row>
    <row r="389" spans="1:46" ht="35.1" customHeight="1" x14ac:dyDescent="0.2">
      <c r="A389" s="89"/>
      <c r="B389" s="89"/>
      <c r="C389" s="89"/>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row>
    <row r="390" spans="1:46" ht="35.1" customHeight="1" x14ac:dyDescent="0.2">
      <c r="A390" s="89"/>
      <c r="B390" s="89"/>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row>
    <row r="391" spans="1:46" ht="35.1" customHeight="1" x14ac:dyDescent="0.2">
      <c r="A391" s="89"/>
      <c r="B391" s="89"/>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c r="AG391" s="89"/>
      <c r="AH391" s="89"/>
      <c r="AI391" s="89"/>
      <c r="AJ391" s="89"/>
      <c r="AK391" s="89"/>
      <c r="AL391" s="89"/>
      <c r="AM391" s="89"/>
      <c r="AN391" s="89"/>
      <c r="AO391" s="89"/>
      <c r="AP391" s="89"/>
      <c r="AQ391" s="89"/>
      <c r="AR391" s="89"/>
      <c r="AS391" s="89"/>
      <c r="AT391" s="89"/>
    </row>
    <row r="392" spans="1:46" ht="35.1" customHeight="1" x14ac:dyDescent="0.2">
      <c r="A392" s="89"/>
      <c r="B392" s="89"/>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c r="AG392" s="89"/>
      <c r="AH392" s="89"/>
      <c r="AI392" s="89"/>
      <c r="AJ392" s="89"/>
      <c r="AK392" s="89"/>
      <c r="AL392" s="89"/>
      <c r="AM392" s="89"/>
      <c r="AN392" s="89"/>
      <c r="AO392" s="89"/>
      <c r="AP392" s="89"/>
      <c r="AQ392" s="89"/>
      <c r="AR392" s="89"/>
      <c r="AS392" s="89"/>
      <c r="AT392" s="89"/>
    </row>
    <row r="393" spans="1:46" ht="35.1" customHeight="1" x14ac:dyDescent="0.2">
      <c r="A393" s="89"/>
      <c r="B393" s="89"/>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row>
    <row r="394" spans="1:46" ht="35.1" customHeight="1" x14ac:dyDescent="0.2">
      <c r="A394" s="89"/>
      <c r="B394" s="89"/>
      <c r="C394" s="89"/>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c r="AG394" s="89"/>
      <c r="AH394" s="89"/>
      <c r="AI394" s="89"/>
      <c r="AJ394" s="89"/>
      <c r="AK394" s="89"/>
      <c r="AL394" s="89"/>
      <c r="AM394" s="89"/>
      <c r="AN394" s="89"/>
      <c r="AO394" s="89"/>
      <c r="AP394" s="89"/>
      <c r="AQ394" s="89"/>
      <c r="AR394" s="89"/>
      <c r="AS394" s="89"/>
      <c r="AT394" s="89"/>
    </row>
    <row r="395" spans="1:46" ht="35.1" customHeight="1" x14ac:dyDescent="0.2">
      <c r="A395" s="89"/>
      <c r="B395" s="89"/>
      <c r="C395" s="89"/>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row>
    <row r="396" spans="1:46" ht="35.1" customHeight="1" x14ac:dyDescent="0.2">
      <c r="A396" s="89"/>
      <c r="B396" s="89"/>
      <c r="C396" s="89"/>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row>
    <row r="397" spans="1:46" ht="35.1" customHeight="1" x14ac:dyDescent="0.2">
      <c r="A397" s="89"/>
      <c r="B397" s="89"/>
      <c r="C397" s="89"/>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row>
    <row r="398" spans="1:46" ht="35.1" customHeight="1" x14ac:dyDescent="0.2">
      <c r="A398" s="89"/>
      <c r="B398" s="89"/>
      <c r="C398" s="89"/>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row>
    <row r="399" spans="1:46" ht="35.1" customHeight="1" x14ac:dyDescent="0.2">
      <c r="A399" s="89"/>
      <c r="B399" s="89"/>
      <c r="C399" s="89"/>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row>
    <row r="400" spans="1:46" ht="35.1" customHeight="1" x14ac:dyDescent="0.2">
      <c r="A400" s="89"/>
      <c r="B400" s="89"/>
      <c r="C400" s="89"/>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row>
    <row r="401" spans="1:46" ht="35.1" customHeight="1" x14ac:dyDescent="0.2">
      <c r="A401" s="89"/>
      <c r="B401" s="89"/>
      <c r="C401" s="89"/>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row>
    <row r="402" spans="1:46" ht="35.1" customHeight="1" x14ac:dyDescent="0.2">
      <c r="A402" s="89"/>
      <c r="B402" s="89"/>
      <c r="C402" s="89"/>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row>
    <row r="403" spans="1:46" ht="35.1" customHeight="1" x14ac:dyDescent="0.2">
      <c r="A403" s="89"/>
      <c r="B403" s="89"/>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row>
    <row r="404" spans="1:46" ht="35.1" customHeight="1" x14ac:dyDescent="0.2">
      <c r="A404" s="89"/>
      <c r="B404" s="89"/>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row>
    <row r="405" spans="1:46" ht="35.1" customHeight="1" x14ac:dyDescent="0.2">
      <c r="A405" s="89"/>
      <c r="B405" s="89"/>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row>
    <row r="406" spans="1:46" ht="35.1" customHeight="1" x14ac:dyDescent="0.2">
      <c r="A406" s="89"/>
      <c r="B406" s="89"/>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row>
    <row r="407" spans="1:46" ht="35.1" customHeight="1" x14ac:dyDescent="0.2">
      <c r="A407" s="89"/>
      <c r="B407" s="89"/>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row>
    <row r="408" spans="1:46" ht="35.1" customHeight="1" x14ac:dyDescent="0.2">
      <c r="A408" s="89"/>
      <c r="B408" s="89"/>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row>
    <row r="409" spans="1:46" ht="35.1" customHeight="1" x14ac:dyDescent="0.2">
      <c r="A409" s="89"/>
      <c r="B409" s="89"/>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row>
    <row r="410" spans="1:46" ht="35.1" customHeight="1" x14ac:dyDescent="0.2">
      <c r="A410" s="89"/>
      <c r="B410" s="89"/>
      <c r="C410" s="89"/>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row>
    <row r="411" spans="1:46" ht="35.1" customHeight="1" x14ac:dyDescent="0.2">
      <c r="A411" s="89"/>
      <c r="B411" s="89"/>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row>
    <row r="412" spans="1:46" ht="35.1" customHeight="1" x14ac:dyDescent="0.2">
      <c r="A412" s="89"/>
      <c r="B412" s="89"/>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row>
    <row r="413" spans="1:46" ht="35.1" customHeight="1" x14ac:dyDescent="0.2">
      <c r="A413" s="89"/>
      <c r="B413" s="89"/>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89"/>
      <c r="AL413" s="89"/>
      <c r="AM413" s="89"/>
      <c r="AN413" s="89"/>
      <c r="AO413" s="89"/>
      <c r="AP413" s="89"/>
      <c r="AQ413" s="89"/>
      <c r="AR413" s="89"/>
      <c r="AS413" s="89"/>
      <c r="AT413" s="89"/>
    </row>
    <row r="414" spans="1:46" ht="35.1" customHeight="1" x14ac:dyDescent="0.2">
      <c r="A414" s="89"/>
      <c r="B414" s="89"/>
      <c r="C414" s="89"/>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row>
    <row r="415" spans="1:46" ht="35.1" customHeight="1" x14ac:dyDescent="0.2">
      <c r="A415" s="89"/>
      <c r="B415" s="89"/>
      <c r="C415" s="89"/>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row>
    <row r="416" spans="1:46" ht="35.1" customHeight="1" x14ac:dyDescent="0.2">
      <c r="A416" s="89"/>
      <c r="B416" s="89"/>
      <c r="C416" s="89"/>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row>
    <row r="417" spans="1:46" ht="35.1" customHeight="1" x14ac:dyDescent="0.2">
      <c r="A417" s="89"/>
      <c r="B417" s="89"/>
      <c r="C417" s="89"/>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row>
    <row r="418" spans="1:46" ht="35.1" customHeight="1" x14ac:dyDescent="0.2">
      <c r="A418" s="89"/>
      <c r="B418" s="89"/>
      <c r="C418" s="89"/>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row>
    <row r="419" spans="1:46" ht="35.1" customHeight="1" x14ac:dyDescent="0.2">
      <c r="A419" s="89"/>
      <c r="B419" s="89"/>
      <c r="C419" s="89"/>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row>
    <row r="420" spans="1:46" ht="35.1" customHeight="1" x14ac:dyDescent="0.2">
      <c r="A420" s="89"/>
      <c r="B420" s="89"/>
      <c r="C420" s="89"/>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row>
    <row r="421" spans="1:46" ht="35.1" customHeight="1" x14ac:dyDescent="0.2">
      <c r="A421" s="89"/>
      <c r="B421" s="89"/>
      <c r="C421" s="89"/>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row>
    <row r="422" spans="1:46" ht="35.1" customHeight="1" x14ac:dyDescent="0.2">
      <c r="A422" s="89"/>
      <c r="B422" s="89"/>
      <c r="C422" s="89"/>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row>
    <row r="423" spans="1:46" ht="35.1" customHeight="1" x14ac:dyDescent="0.2">
      <c r="A423" s="89"/>
      <c r="B423" s="89"/>
      <c r="C423" s="89"/>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row>
    <row r="424" spans="1:46" ht="35.1" customHeight="1" x14ac:dyDescent="0.2">
      <c r="A424" s="89"/>
      <c r="B424" s="89"/>
      <c r="C424" s="89"/>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row>
    <row r="425" spans="1:46" ht="35.1" customHeight="1" x14ac:dyDescent="0.2">
      <c r="A425" s="89"/>
      <c r="B425" s="89"/>
      <c r="C425" s="89"/>
      <c r="D425" s="89"/>
      <c r="E425" s="89"/>
      <c r="F425" s="89"/>
      <c r="G425" s="89"/>
      <c r="H425" s="89"/>
      <c r="I425" s="89"/>
      <c r="J425" s="89"/>
      <c r="K425" s="89"/>
      <c r="L425" s="89"/>
      <c r="M425" s="89"/>
      <c r="N425" s="89"/>
      <c r="O425" s="89"/>
      <c r="P425" s="89"/>
      <c r="Q425" s="89"/>
      <c r="R425" s="89"/>
      <c r="S425" s="89"/>
      <c r="T425" s="89"/>
      <c r="U425" s="89"/>
      <c r="V425" s="89"/>
      <c r="W425" s="89"/>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row>
    <row r="426" spans="1:46" ht="35.1" customHeight="1" x14ac:dyDescent="0.2">
      <c r="A426" s="89"/>
      <c r="B426" s="89"/>
      <c r="C426" s="89"/>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row>
    <row r="427" spans="1:46" ht="35.1" customHeight="1" x14ac:dyDescent="0.2">
      <c r="A427" s="89"/>
      <c r="B427" s="89"/>
      <c r="C427" s="89"/>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row>
    <row r="428" spans="1:46" ht="35.1" customHeight="1" x14ac:dyDescent="0.2">
      <c r="A428" s="89"/>
      <c r="B428" s="89"/>
      <c r="C428" s="89"/>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row>
    <row r="429" spans="1:46" ht="35.1" customHeight="1" x14ac:dyDescent="0.2">
      <c r="A429" s="89"/>
      <c r="B429" s="89"/>
      <c r="C429" s="89"/>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row>
    <row r="430" spans="1:46" ht="35.1" customHeight="1" x14ac:dyDescent="0.2">
      <c r="A430" s="89"/>
      <c r="B430" s="89"/>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row>
    <row r="431" spans="1:46" ht="35.1" customHeight="1" x14ac:dyDescent="0.2">
      <c r="A431" s="89"/>
      <c r="B431" s="89"/>
      <c r="C431" s="89"/>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row>
    <row r="432" spans="1:46" ht="35.1" customHeight="1" x14ac:dyDescent="0.2">
      <c r="A432" s="89"/>
      <c r="B432" s="89"/>
      <c r="C432" s="89"/>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row>
    <row r="433" spans="1:46" ht="35.1" customHeight="1" x14ac:dyDescent="0.2">
      <c r="A433" s="89"/>
      <c r="B433" s="89"/>
      <c r="C433" s="89"/>
      <c r="D433" s="89"/>
      <c r="E433" s="89"/>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row>
    <row r="434" spans="1:46" ht="35.1" customHeight="1" x14ac:dyDescent="0.2">
      <c r="A434" s="89"/>
      <c r="B434" s="89"/>
      <c r="C434" s="89"/>
      <c r="D434" s="89"/>
      <c r="E434" s="89"/>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row>
    <row r="435" spans="1:46" ht="35.1" customHeight="1" x14ac:dyDescent="0.2">
      <c r="A435" s="89"/>
      <c r="B435" s="89"/>
      <c r="C435" s="89"/>
      <c r="D435" s="89"/>
      <c r="E435" s="89"/>
      <c r="F435" s="89"/>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c r="AG435" s="89"/>
      <c r="AH435" s="89"/>
      <c r="AI435" s="89"/>
      <c r="AJ435" s="89"/>
      <c r="AK435" s="89"/>
      <c r="AL435" s="89"/>
      <c r="AM435" s="89"/>
      <c r="AN435" s="89"/>
      <c r="AO435" s="89"/>
      <c r="AP435" s="89"/>
      <c r="AQ435" s="89"/>
      <c r="AR435" s="89"/>
      <c r="AS435" s="89"/>
      <c r="AT435" s="89"/>
    </row>
    <row r="436" spans="1:46" ht="35.1" customHeight="1" x14ac:dyDescent="0.2">
      <c r="A436" s="89"/>
      <c r="B436" s="89"/>
      <c r="C436" s="89"/>
      <c r="D436" s="89"/>
      <c r="E436" s="89"/>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c r="AH436" s="89"/>
      <c r="AI436" s="89"/>
      <c r="AJ436" s="89"/>
      <c r="AK436" s="89"/>
      <c r="AL436" s="89"/>
      <c r="AM436" s="89"/>
      <c r="AN436" s="89"/>
      <c r="AO436" s="89"/>
      <c r="AP436" s="89"/>
      <c r="AQ436" s="89"/>
      <c r="AR436" s="89"/>
      <c r="AS436" s="89"/>
      <c r="AT436" s="89"/>
    </row>
    <row r="437" spans="1:46" ht="35.1" customHeight="1" x14ac:dyDescent="0.2">
      <c r="A437" s="89"/>
      <c r="B437" s="89"/>
      <c r="C437" s="89"/>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row>
    <row r="438" spans="1:46" ht="35.1" customHeight="1" x14ac:dyDescent="0.2">
      <c r="A438" s="89"/>
      <c r="B438" s="89"/>
      <c r="C438" s="89"/>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row>
    <row r="439" spans="1:46" ht="35.1" customHeight="1" x14ac:dyDescent="0.2">
      <c r="A439" s="89"/>
      <c r="B439" s="89"/>
      <c r="C439" s="89"/>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row>
    <row r="440" spans="1:46" ht="35.1" customHeight="1" x14ac:dyDescent="0.2">
      <c r="A440" s="89"/>
      <c r="B440" s="89"/>
      <c r="C440" s="89"/>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row>
    <row r="441" spans="1:46" ht="35.1" customHeight="1" x14ac:dyDescent="0.2">
      <c r="A441" s="89"/>
      <c r="B441" s="89"/>
      <c r="C441" s="89"/>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row>
    <row r="442" spans="1:46" ht="35.1" customHeight="1" x14ac:dyDescent="0.2">
      <c r="A442" s="89"/>
      <c r="B442" s="89"/>
      <c r="C442" s="89"/>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row>
    <row r="443" spans="1:46" ht="35.1" customHeight="1" x14ac:dyDescent="0.2">
      <c r="A443" s="89"/>
      <c r="B443" s="89"/>
      <c r="C443" s="89"/>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row>
    <row r="444" spans="1:46" ht="35.1" customHeight="1" x14ac:dyDescent="0.2">
      <c r="A444" s="89"/>
      <c r="B444" s="89"/>
      <c r="C444" s="89"/>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row>
    <row r="445" spans="1:46" ht="35.1" customHeight="1" x14ac:dyDescent="0.2">
      <c r="A445" s="89"/>
      <c r="B445" s="89"/>
      <c r="C445" s="89"/>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row>
    <row r="446" spans="1:46" ht="35.1" customHeight="1" x14ac:dyDescent="0.2">
      <c r="A446" s="89"/>
      <c r="B446" s="89"/>
      <c r="C446" s="89"/>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row>
    <row r="447" spans="1:46" ht="35.1" customHeight="1" x14ac:dyDescent="0.2">
      <c r="A447" s="89"/>
      <c r="B447" s="89"/>
      <c r="C447" s="89"/>
      <c r="D447" s="89"/>
      <c r="E447" s="89"/>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row>
    <row r="448" spans="1:46" ht="35.1" customHeight="1" x14ac:dyDescent="0.2">
      <c r="A448" s="89"/>
      <c r="B448" s="89"/>
      <c r="C448" s="89"/>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row>
    <row r="449" spans="1:46" ht="35.1" customHeight="1" x14ac:dyDescent="0.2">
      <c r="A449" s="89"/>
      <c r="B449" s="89"/>
      <c r="C449" s="89"/>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row>
    <row r="450" spans="1:46" ht="35.1" customHeight="1" x14ac:dyDescent="0.2">
      <c r="A450" s="89"/>
      <c r="B450" s="89"/>
      <c r="C450" s="89"/>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row>
    <row r="451" spans="1:46" ht="35.1" customHeight="1" x14ac:dyDescent="0.2">
      <c r="A451" s="89"/>
      <c r="B451" s="89"/>
      <c r="C451" s="89"/>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row>
    <row r="452" spans="1:46" ht="35.1" customHeight="1" x14ac:dyDescent="0.2">
      <c r="A452" s="89"/>
      <c r="B452" s="89"/>
      <c r="C452" s="89"/>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row>
    <row r="453" spans="1:46" ht="35.1" customHeight="1" x14ac:dyDescent="0.2">
      <c r="A453" s="89"/>
      <c r="B453" s="89"/>
      <c r="C453" s="89"/>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row>
    <row r="454" spans="1:46" ht="35.1" customHeight="1" x14ac:dyDescent="0.2">
      <c r="A454" s="89"/>
      <c r="B454" s="89"/>
      <c r="C454" s="89"/>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row>
    <row r="455" spans="1:46" ht="35.1" customHeight="1" x14ac:dyDescent="0.2">
      <c r="A455" s="89"/>
      <c r="B455" s="89"/>
      <c r="C455" s="89"/>
      <c r="D455" s="89"/>
      <c r="E455" s="89"/>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row>
    <row r="456" spans="1:46" ht="35.1" customHeight="1" x14ac:dyDescent="0.2">
      <c r="A456" s="89"/>
      <c r="B456" s="89"/>
      <c r="C456" s="89"/>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row>
    <row r="457" spans="1:46" ht="35.1" customHeight="1" x14ac:dyDescent="0.2">
      <c r="A457" s="89"/>
      <c r="B457" s="89"/>
      <c r="C457" s="89"/>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c r="AH457" s="89"/>
      <c r="AI457" s="89"/>
      <c r="AJ457" s="89"/>
      <c r="AK457" s="89"/>
      <c r="AL457" s="89"/>
      <c r="AM457" s="89"/>
      <c r="AN457" s="89"/>
      <c r="AO457" s="89"/>
      <c r="AP457" s="89"/>
      <c r="AQ457" s="89"/>
      <c r="AR457" s="89"/>
      <c r="AS457" s="89"/>
      <c r="AT457" s="89"/>
    </row>
    <row r="458" spans="1:46" ht="35.1" customHeight="1" x14ac:dyDescent="0.2">
      <c r="A458" s="89"/>
      <c r="B458" s="89"/>
      <c r="C458" s="89"/>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row>
    <row r="459" spans="1:46" ht="35.1" customHeight="1" x14ac:dyDescent="0.2">
      <c r="A459" s="89"/>
      <c r="B459" s="89"/>
      <c r="C459" s="89"/>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row>
    <row r="460" spans="1:46" ht="35.1" customHeight="1" x14ac:dyDescent="0.2">
      <c r="A460" s="89"/>
      <c r="B460" s="89"/>
      <c r="C460" s="89"/>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row>
    <row r="461" spans="1:46" ht="35.1" customHeight="1" x14ac:dyDescent="0.2">
      <c r="A461" s="89"/>
      <c r="B461" s="89"/>
      <c r="C461" s="89"/>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row>
    <row r="462" spans="1:46" ht="35.1" customHeight="1" x14ac:dyDescent="0.2">
      <c r="A462" s="89"/>
      <c r="B462" s="89"/>
      <c r="C462" s="89"/>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row>
    <row r="463" spans="1:46" ht="35.1" customHeight="1" x14ac:dyDescent="0.2">
      <c r="A463" s="89"/>
      <c r="B463" s="89"/>
      <c r="C463" s="89"/>
      <c r="D463" s="89"/>
      <c r="E463" s="89"/>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row>
    <row r="464" spans="1:46" ht="35.1" customHeight="1" x14ac:dyDescent="0.2">
      <c r="A464" s="89"/>
      <c r="B464" s="89"/>
      <c r="C464" s="89"/>
      <c r="D464" s="89"/>
      <c r="E464" s="89"/>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row>
    <row r="465" spans="1:46" ht="35.1" customHeight="1" x14ac:dyDescent="0.2">
      <c r="A465" s="89"/>
      <c r="B465" s="89"/>
      <c r="C465" s="89"/>
      <c r="D465" s="89"/>
      <c r="E465" s="89"/>
      <c r="F465" s="89"/>
      <c r="G465" s="89"/>
      <c r="H465" s="89"/>
      <c r="I465" s="89"/>
      <c r="J465" s="89"/>
      <c r="K465" s="89"/>
      <c r="L465" s="89"/>
      <c r="M465" s="89"/>
      <c r="N465" s="89"/>
      <c r="O465" s="89"/>
      <c r="P465" s="89"/>
      <c r="Q465" s="89"/>
      <c r="R465" s="89"/>
      <c r="S465" s="89"/>
      <c r="T465" s="89"/>
      <c r="U465" s="89"/>
      <c r="V465" s="89"/>
      <c r="W465" s="89"/>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row>
    <row r="466" spans="1:46" ht="35.1" customHeight="1" x14ac:dyDescent="0.2">
      <c r="A466" s="89"/>
      <c r="B466" s="89"/>
      <c r="C466" s="89"/>
      <c r="D466" s="89"/>
      <c r="E466" s="89"/>
      <c r="F466" s="89"/>
      <c r="G466" s="89"/>
      <c r="H466" s="89"/>
      <c r="I466" s="89"/>
      <c r="J466" s="89"/>
      <c r="K466" s="89"/>
      <c r="L466" s="89"/>
      <c r="M466" s="89"/>
      <c r="N466" s="89"/>
      <c r="O466" s="89"/>
      <c r="P466" s="89"/>
      <c r="Q466" s="89"/>
      <c r="R466" s="89"/>
      <c r="S466" s="89"/>
      <c r="T466" s="89"/>
      <c r="U466" s="89"/>
      <c r="V466" s="89"/>
      <c r="W466" s="89"/>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row>
    <row r="467" spans="1:46" ht="35.1" customHeight="1" x14ac:dyDescent="0.2">
      <c r="A467" s="89"/>
      <c r="B467" s="89"/>
      <c r="C467" s="89"/>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row>
    <row r="468" spans="1:46" ht="35.1" customHeight="1" x14ac:dyDescent="0.2">
      <c r="A468" s="89"/>
      <c r="B468" s="89"/>
      <c r="C468" s="89"/>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row>
    <row r="469" spans="1:46" ht="35.1" customHeight="1" x14ac:dyDescent="0.2">
      <c r="A469" s="89"/>
      <c r="B469" s="89"/>
      <c r="C469" s="89"/>
      <c r="D469" s="89"/>
      <c r="E469" s="89"/>
      <c r="F469" s="89"/>
      <c r="G469" s="89"/>
      <c r="H469" s="89"/>
      <c r="I469" s="89"/>
      <c r="J469" s="89"/>
      <c r="K469" s="89"/>
      <c r="L469" s="89"/>
      <c r="M469" s="89"/>
      <c r="N469" s="89"/>
      <c r="O469" s="89"/>
      <c r="P469" s="89"/>
      <c r="Q469" s="89"/>
      <c r="R469" s="89"/>
      <c r="S469" s="89"/>
      <c r="T469" s="89"/>
      <c r="U469" s="89"/>
      <c r="V469" s="89"/>
      <c r="W469" s="89"/>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row>
    <row r="470" spans="1:46" ht="35.1" customHeight="1" x14ac:dyDescent="0.2">
      <c r="A470" s="89"/>
      <c r="B470" s="89"/>
      <c r="C470" s="89"/>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row>
    <row r="471" spans="1:46" ht="35.1" customHeight="1" x14ac:dyDescent="0.2">
      <c r="A471" s="89"/>
      <c r="B471" s="89"/>
      <c r="C471" s="89"/>
      <c r="D471" s="89"/>
      <c r="E471" s="89"/>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row>
    <row r="472" spans="1:46" ht="35.1" customHeight="1" x14ac:dyDescent="0.2">
      <c r="A472" s="89"/>
      <c r="B472" s="89"/>
      <c r="C472" s="89"/>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row>
    <row r="473" spans="1:46" ht="35.1" customHeight="1" x14ac:dyDescent="0.2">
      <c r="A473" s="89"/>
      <c r="B473" s="89"/>
      <c r="C473" s="89"/>
      <c r="D473" s="89"/>
      <c r="E473" s="89"/>
      <c r="F473" s="89"/>
      <c r="G473" s="89"/>
      <c r="H473" s="89"/>
      <c r="I473" s="89"/>
      <c r="J473" s="89"/>
      <c r="K473" s="89"/>
      <c r="L473" s="89"/>
      <c r="M473" s="89"/>
      <c r="N473" s="89"/>
      <c r="O473" s="89"/>
      <c r="P473" s="89"/>
      <c r="Q473" s="89"/>
      <c r="R473" s="89"/>
      <c r="S473" s="89"/>
      <c r="T473" s="89"/>
      <c r="U473" s="89"/>
      <c r="V473" s="89"/>
      <c r="W473" s="89"/>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row>
    <row r="474" spans="1:46" ht="35.1" customHeight="1" x14ac:dyDescent="0.2">
      <c r="A474" s="89"/>
      <c r="B474" s="89"/>
      <c r="C474" s="89"/>
      <c r="D474" s="89"/>
      <c r="E474" s="89"/>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row>
    <row r="475" spans="1:46" ht="35.1" customHeight="1" x14ac:dyDescent="0.2">
      <c r="A475" s="89"/>
      <c r="B475" s="89"/>
      <c r="C475" s="89"/>
      <c r="D475" s="89"/>
      <c r="E475" s="89"/>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row>
    <row r="476" spans="1:46" ht="35.1" customHeight="1" x14ac:dyDescent="0.2">
      <c r="A476" s="89"/>
      <c r="B476" s="89"/>
      <c r="C476" s="89"/>
      <c r="D476" s="89"/>
      <c r="E476" s="89"/>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row>
    <row r="477" spans="1:46" ht="35.1" customHeight="1" x14ac:dyDescent="0.2">
      <c r="A477" s="89"/>
      <c r="B477" s="89"/>
      <c r="C477" s="89"/>
      <c r="D477" s="89"/>
      <c r="E477" s="89"/>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row>
    <row r="478" spans="1:46" ht="35.1" customHeight="1" x14ac:dyDescent="0.2">
      <c r="A478" s="89"/>
      <c r="B478" s="89"/>
      <c r="C478" s="89"/>
      <c r="D478" s="89"/>
      <c r="E478" s="89"/>
      <c r="F478" s="89"/>
      <c r="G478" s="89"/>
      <c r="H478" s="89"/>
      <c r="I478" s="89"/>
      <c r="J478" s="89"/>
      <c r="K478" s="89"/>
      <c r="L478" s="89"/>
      <c r="M478" s="89"/>
      <c r="N478" s="89"/>
      <c r="O478" s="89"/>
      <c r="P478" s="89"/>
      <c r="Q478" s="89"/>
      <c r="R478" s="89"/>
      <c r="S478" s="89"/>
      <c r="T478" s="89"/>
      <c r="U478" s="89"/>
      <c r="V478" s="89"/>
      <c r="W478" s="89"/>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row>
    <row r="479" spans="1:46" ht="35.1" customHeight="1" x14ac:dyDescent="0.2">
      <c r="A479" s="89"/>
      <c r="B479" s="89"/>
      <c r="C479" s="89"/>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c r="AH479" s="89"/>
      <c r="AI479" s="89"/>
      <c r="AJ479" s="89"/>
      <c r="AK479" s="89"/>
      <c r="AL479" s="89"/>
      <c r="AM479" s="89"/>
      <c r="AN479" s="89"/>
      <c r="AO479" s="89"/>
      <c r="AP479" s="89"/>
      <c r="AQ479" s="89"/>
      <c r="AR479" s="89"/>
      <c r="AS479" s="89"/>
      <c r="AT479" s="89"/>
    </row>
    <row r="480" spans="1:46" ht="35.1" customHeight="1" x14ac:dyDescent="0.2">
      <c r="A480" s="89"/>
      <c r="B480" s="89"/>
      <c r="C480" s="89"/>
      <c r="D480" s="89"/>
      <c r="E480" s="89"/>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c r="AH480" s="89"/>
      <c r="AI480" s="89"/>
      <c r="AJ480" s="89"/>
      <c r="AK480" s="89"/>
      <c r="AL480" s="89"/>
      <c r="AM480" s="89"/>
      <c r="AN480" s="89"/>
      <c r="AO480" s="89"/>
      <c r="AP480" s="89"/>
      <c r="AQ480" s="89"/>
      <c r="AR480" s="89"/>
      <c r="AS480" s="89"/>
      <c r="AT480" s="89"/>
    </row>
    <row r="481" spans="1:46" ht="35.1" customHeight="1" x14ac:dyDescent="0.2">
      <c r="A481" s="89"/>
      <c r="B481" s="89"/>
      <c r="C481" s="89"/>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row>
    <row r="482" spans="1:46" ht="35.1" customHeight="1" x14ac:dyDescent="0.2">
      <c r="A482" s="89"/>
      <c r="B482" s="89"/>
      <c r="C482" s="89"/>
      <c r="D482" s="89"/>
      <c r="E482" s="89"/>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row>
    <row r="483" spans="1:46" ht="35.1" customHeight="1" x14ac:dyDescent="0.2">
      <c r="A483" s="89"/>
      <c r="B483" s="89"/>
      <c r="C483" s="89"/>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row>
    <row r="484" spans="1:46" ht="35.1" customHeight="1" x14ac:dyDescent="0.2">
      <c r="A484" s="89"/>
      <c r="B484" s="89"/>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row>
    <row r="485" spans="1:46" ht="35.1" customHeight="1" x14ac:dyDescent="0.2">
      <c r="A485" s="89"/>
      <c r="B485" s="89"/>
      <c r="C485" s="89"/>
      <c r="D485" s="89"/>
      <c r="E485" s="89"/>
      <c r="F485" s="89"/>
      <c r="G485" s="89"/>
      <c r="H485" s="89"/>
      <c r="I485" s="89"/>
      <c r="J485" s="89"/>
      <c r="K485" s="89"/>
      <c r="L485" s="89"/>
      <c r="M485" s="89"/>
      <c r="N485" s="89"/>
      <c r="O485" s="89"/>
      <c r="P485" s="89"/>
      <c r="Q485" s="89"/>
      <c r="R485" s="89"/>
      <c r="S485" s="89"/>
      <c r="T485" s="89"/>
      <c r="U485" s="89"/>
      <c r="V485" s="89"/>
      <c r="W485" s="89"/>
      <c r="X485" s="89"/>
      <c r="Y485" s="89"/>
      <c r="Z485" s="89"/>
      <c r="AA485" s="89"/>
      <c r="AB485" s="89"/>
      <c r="AC485" s="89"/>
      <c r="AD485" s="89"/>
      <c r="AE485" s="89"/>
      <c r="AF485" s="89"/>
      <c r="AG485" s="89"/>
      <c r="AH485" s="89"/>
      <c r="AI485" s="89"/>
      <c r="AJ485" s="89"/>
      <c r="AK485" s="89"/>
      <c r="AL485" s="89"/>
      <c r="AM485" s="89"/>
      <c r="AN485" s="89"/>
      <c r="AO485" s="89"/>
      <c r="AP485" s="89"/>
      <c r="AQ485" s="89"/>
      <c r="AR485" s="89"/>
      <c r="AS485" s="89"/>
      <c r="AT485" s="89"/>
    </row>
    <row r="486" spans="1:46" ht="35.1" customHeight="1" x14ac:dyDescent="0.2">
      <c r="A486" s="89"/>
      <c r="B486" s="89"/>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row>
    <row r="487" spans="1:46" ht="35.1" customHeight="1" x14ac:dyDescent="0.2">
      <c r="A487" s="89"/>
      <c r="B487" s="89"/>
      <c r="C487" s="89"/>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row>
    <row r="488" spans="1:46" ht="35.1" customHeight="1" x14ac:dyDescent="0.2">
      <c r="A488" s="89"/>
      <c r="B488" s="89"/>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c r="AG488" s="89"/>
      <c r="AH488" s="89"/>
      <c r="AI488" s="89"/>
      <c r="AJ488" s="89"/>
      <c r="AK488" s="89"/>
      <c r="AL488" s="89"/>
      <c r="AM488" s="89"/>
      <c r="AN488" s="89"/>
      <c r="AO488" s="89"/>
      <c r="AP488" s="89"/>
      <c r="AQ488" s="89"/>
      <c r="AR488" s="89"/>
      <c r="AS488" s="89"/>
      <c r="AT488" s="89"/>
    </row>
    <row r="489" spans="1:46" ht="35.1" customHeight="1" x14ac:dyDescent="0.2">
      <c r="A489" s="89"/>
      <c r="B489" s="89"/>
      <c r="C489" s="89"/>
      <c r="D489" s="89"/>
      <c r="E489" s="89"/>
      <c r="F489" s="89"/>
      <c r="G489" s="89"/>
      <c r="H489" s="89"/>
      <c r="I489" s="89"/>
      <c r="J489" s="89"/>
      <c r="K489" s="89"/>
      <c r="L489" s="89"/>
      <c r="M489" s="89"/>
      <c r="N489" s="89"/>
      <c r="O489" s="89"/>
      <c r="P489" s="89"/>
      <c r="Q489" s="89"/>
      <c r="R489" s="89"/>
      <c r="S489" s="89"/>
      <c r="T489" s="89"/>
      <c r="U489" s="89"/>
      <c r="V489" s="89"/>
      <c r="W489" s="89"/>
      <c r="X489" s="89"/>
      <c r="Y489" s="89"/>
      <c r="Z489" s="89"/>
      <c r="AA489" s="89"/>
      <c r="AB489" s="89"/>
      <c r="AC489" s="89"/>
      <c r="AD489" s="89"/>
      <c r="AE489" s="89"/>
      <c r="AF489" s="89"/>
      <c r="AG489" s="89"/>
      <c r="AH489" s="89"/>
      <c r="AI489" s="89"/>
      <c r="AJ489" s="89"/>
      <c r="AK489" s="89"/>
      <c r="AL489" s="89"/>
      <c r="AM489" s="89"/>
      <c r="AN489" s="89"/>
      <c r="AO489" s="89"/>
      <c r="AP489" s="89"/>
      <c r="AQ489" s="89"/>
      <c r="AR489" s="89"/>
      <c r="AS489" s="89"/>
      <c r="AT489" s="89"/>
    </row>
    <row r="490" spans="1:46" ht="35.1" customHeight="1" x14ac:dyDescent="0.2">
      <c r="A490" s="89"/>
      <c r="B490" s="89"/>
      <c r="C490" s="89"/>
      <c r="D490" s="89"/>
      <c r="E490" s="89"/>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E490" s="89"/>
      <c r="AF490" s="89"/>
      <c r="AG490" s="89"/>
      <c r="AH490" s="89"/>
      <c r="AI490" s="89"/>
      <c r="AJ490" s="89"/>
      <c r="AK490" s="89"/>
      <c r="AL490" s="89"/>
      <c r="AM490" s="89"/>
      <c r="AN490" s="89"/>
      <c r="AO490" s="89"/>
      <c r="AP490" s="89"/>
      <c r="AQ490" s="89"/>
      <c r="AR490" s="89"/>
      <c r="AS490" s="89"/>
      <c r="AT490" s="89"/>
    </row>
    <row r="491" spans="1:46" ht="35.1" customHeight="1" x14ac:dyDescent="0.2">
      <c r="A491" s="89"/>
      <c r="B491" s="89"/>
      <c r="C491" s="89"/>
      <c r="D491" s="89"/>
      <c r="E491" s="89"/>
      <c r="F491" s="89"/>
      <c r="G491" s="89"/>
      <c r="H491" s="89"/>
      <c r="I491" s="89"/>
      <c r="J491" s="89"/>
      <c r="K491" s="89"/>
      <c r="L491" s="89"/>
      <c r="M491" s="89"/>
      <c r="N491" s="89"/>
      <c r="O491" s="89"/>
      <c r="P491" s="89"/>
      <c r="Q491" s="89"/>
      <c r="R491" s="89"/>
      <c r="S491" s="89"/>
      <c r="T491" s="89"/>
      <c r="U491" s="89"/>
      <c r="V491" s="89"/>
      <c r="W491" s="89"/>
      <c r="X491" s="89"/>
      <c r="Y491" s="89"/>
      <c r="Z491" s="89"/>
      <c r="AA491" s="89"/>
      <c r="AB491" s="89"/>
      <c r="AC491" s="89"/>
      <c r="AD491" s="89"/>
      <c r="AE491" s="89"/>
      <c r="AF491" s="89"/>
      <c r="AG491" s="89"/>
      <c r="AH491" s="89"/>
      <c r="AI491" s="89"/>
      <c r="AJ491" s="89"/>
      <c r="AK491" s="89"/>
      <c r="AL491" s="89"/>
      <c r="AM491" s="89"/>
      <c r="AN491" s="89"/>
      <c r="AO491" s="89"/>
      <c r="AP491" s="89"/>
      <c r="AQ491" s="89"/>
      <c r="AR491" s="89"/>
      <c r="AS491" s="89"/>
      <c r="AT491" s="89"/>
    </row>
    <row r="492" spans="1:46" ht="35.1" customHeight="1" x14ac:dyDescent="0.2">
      <c r="A492" s="89"/>
      <c r="B492" s="89"/>
      <c r="C492" s="89"/>
      <c r="D492" s="89"/>
      <c r="E492" s="89"/>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E492" s="89"/>
      <c r="AF492" s="89"/>
      <c r="AG492" s="89"/>
      <c r="AH492" s="89"/>
      <c r="AI492" s="89"/>
      <c r="AJ492" s="89"/>
      <c r="AK492" s="89"/>
      <c r="AL492" s="89"/>
      <c r="AM492" s="89"/>
      <c r="AN492" s="89"/>
      <c r="AO492" s="89"/>
      <c r="AP492" s="89"/>
      <c r="AQ492" s="89"/>
      <c r="AR492" s="89"/>
      <c r="AS492" s="89"/>
      <c r="AT492" s="89"/>
    </row>
    <row r="493" spans="1:46" ht="35.1" customHeight="1" x14ac:dyDescent="0.2">
      <c r="A493" s="89"/>
      <c r="B493" s="89"/>
      <c r="C493" s="89"/>
      <c r="D493" s="89"/>
      <c r="E493" s="89"/>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E493" s="89"/>
      <c r="AF493" s="89"/>
      <c r="AG493" s="89"/>
      <c r="AH493" s="89"/>
      <c r="AI493" s="89"/>
      <c r="AJ493" s="89"/>
      <c r="AK493" s="89"/>
      <c r="AL493" s="89"/>
      <c r="AM493" s="89"/>
      <c r="AN493" s="89"/>
      <c r="AO493" s="89"/>
      <c r="AP493" s="89"/>
      <c r="AQ493" s="89"/>
      <c r="AR493" s="89"/>
      <c r="AS493" s="89"/>
      <c r="AT493" s="89"/>
    </row>
    <row r="494" spans="1:46" ht="35.1" customHeight="1" x14ac:dyDescent="0.2">
      <c r="A494" s="89"/>
      <c r="B494" s="89"/>
      <c r="C494" s="89"/>
      <c r="D494" s="89"/>
      <c r="E494" s="89"/>
      <c r="F494" s="89"/>
      <c r="G494" s="89"/>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E494" s="89"/>
      <c r="AF494" s="89"/>
      <c r="AG494" s="89"/>
      <c r="AH494" s="89"/>
      <c r="AI494" s="89"/>
      <c r="AJ494" s="89"/>
      <c r="AK494" s="89"/>
      <c r="AL494" s="89"/>
      <c r="AM494" s="89"/>
      <c r="AN494" s="89"/>
      <c r="AO494" s="89"/>
      <c r="AP494" s="89"/>
      <c r="AQ494" s="89"/>
      <c r="AR494" s="89"/>
      <c r="AS494" s="89"/>
      <c r="AT494" s="89"/>
    </row>
    <row r="495" spans="1:46" ht="35.1" customHeight="1" x14ac:dyDescent="0.2">
      <c r="A495" s="89"/>
      <c r="B495" s="89"/>
      <c r="C495" s="89"/>
      <c r="D495" s="89"/>
      <c r="E495" s="89"/>
      <c r="F495" s="89"/>
      <c r="G495" s="89"/>
      <c r="H495" s="89"/>
      <c r="I495" s="89"/>
      <c r="J495" s="89"/>
      <c r="K495" s="89"/>
      <c r="L495" s="89"/>
      <c r="M495" s="89"/>
      <c r="N495" s="89"/>
      <c r="O495" s="89"/>
      <c r="P495" s="89"/>
      <c r="Q495" s="89"/>
      <c r="R495" s="89"/>
      <c r="S495" s="89"/>
      <c r="T495" s="89"/>
      <c r="U495" s="89"/>
      <c r="V495" s="89"/>
      <c r="W495" s="89"/>
      <c r="X495" s="89"/>
      <c r="Y495" s="89"/>
      <c r="Z495" s="89"/>
      <c r="AA495" s="89"/>
      <c r="AB495" s="89"/>
      <c r="AC495" s="89"/>
      <c r="AD495" s="89"/>
      <c r="AE495" s="89"/>
      <c r="AF495" s="89"/>
      <c r="AG495" s="89"/>
      <c r="AH495" s="89"/>
      <c r="AI495" s="89"/>
      <c r="AJ495" s="89"/>
      <c r="AK495" s="89"/>
      <c r="AL495" s="89"/>
      <c r="AM495" s="89"/>
      <c r="AN495" s="89"/>
      <c r="AO495" s="89"/>
      <c r="AP495" s="89"/>
      <c r="AQ495" s="89"/>
      <c r="AR495" s="89"/>
      <c r="AS495" s="89"/>
      <c r="AT495" s="89"/>
    </row>
    <row r="496" spans="1:46" ht="35.1" customHeight="1" x14ac:dyDescent="0.2">
      <c r="A496" s="89"/>
      <c r="B496" s="89"/>
      <c r="C496" s="89"/>
      <c r="D496" s="89"/>
      <c r="E496" s="89"/>
      <c r="F496" s="89"/>
      <c r="G496" s="89"/>
      <c r="H496" s="89"/>
      <c r="I496" s="89"/>
      <c r="J496" s="89"/>
      <c r="K496" s="89"/>
      <c r="L496" s="89"/>
      <c r="M496" s="89"/>
      <c r="N496" s="89"/>
      <c r="O496" s="89"/>
      <c r="P496" s="89"/>
      <c r="Q496" s="89"/>
      <c r="R496" s="89"/>
      <c r="S496" s="89"/>
      <c r="T496" s="89"/>
      <c r="U496" s="89"/>
      <c r="V496" s="89"/>
      <c r="W496" s="89"/>
      <c r="X496" s="89"/>
      <c r="Y496" s="89"/>
      <c r="Z496" s="89"/>
      <c r="AA496" s="89"/>
      <c r="AB496" s="89"/>
      <c r="AC496" s="89"/>
      <c r="AD496" s="89"/>
      <c r="AE496" s="89"/>
      <c r="AF496" s="89"/>
      <c r="AG496" s="89"/>
      <c r="AH496" s="89"/>
      <c r="AI496" s="89"/>
      <c r="AJ496" s="89"/>
      <c r="AK496" s="89"/>
      <c r="AL496" s="89"/>
      <c r="AM496" s="89"/>
      <c r="AN496" s="89"/>
      <c r="AO496" s="89"/>
      <c r="AP496" s="89"/>
      <c r="AQ496" s="89"/>
      <c r="AR496" s="89"/>
      <c r="AS496" s="89"/>
      <c r="AT496" s="89"/>
    </row>
    <row r="497" spans="1:46" ht="35.1" customHeight="1" x14ac:dyDescent="0.2">
      <c r="A497" s="89"/>
      <c r="B497" s="89"/>
      <c r="C497" s="89"/>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c r="AH497" s="89"/>
      <c r="AI497" s="89"/>
      <c r="AJ497" s="89"/>
      <c r="AK497" s="89"/>
      <c r="AL497" s="89"/>
      <c r="AM497" s="89"/>
      <c r="AN497" s="89"/>
      <c r="AO497" s="89"/>
      <c r="AP497" s="89"/>
      <c r="AQ497" s="89"/>
      <c r="AR497" s="89"/>
      <c r="AS497" s="89"/>
      <c r="AT497" s="89"/>
    </row>
    <row r="498" spans="1:46" ht="35.1" customHeight="1" x14ac:dyDescent="0.2">
      <c r="A498" s="89"/>
      <c r="B498" s="89"/>
      <c r="C498" s="89"/>
      <c r="D498" s="89"/>
      <c r="E498" s="89"/>
      <c r="F498" s="89"/>
      <c r="G498" s="89"/>
      <c r="H498" s="89"/>
      <c r="I498" s="89"/>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c r="AG498" s="89"/>
      <c r="AH498" s="89"/>
      <c r="AI498" s="89"/>
      <c r="AJ498" s="89"/>
      <c r="AK498" s="89"/>
      <c r="AL498" s="89"/>
      <c r="AM498" s="89"/>
      <c r="AN498" s="89"/>
      <c r="AO498" s="89"/>
      <c r="AP498" s="89"/>
      <c r="AQ498" s="89"/>
      <c r="AR498" s="89"/>
      <c r="AS498" s="89"/>
      <c r="AT498" s="89"/>
    </row>
    <row r="499" spans="1:46" ht="35.1" customHeight="1" x14ac:dyDescent="0.2">
      <c r="A499" s="89"/>
      <c r="B499" s="89"/>
      <c r="C499" s="89"/>
      <c r="D499" s="89"/>
      <c r="E499" s="89"/>
      <c r="F499" s="89"/>
      <c r="G499" s="89"/>
      <c r="H499" s="89"/>
      <c r="I499" s="89"/>
      <c r="J499" s="89"/>
      <c r="K499" s="89"/>
      <c r="L499" s="89"/>
      <c r="M499" s="89"/>
      <c r="N499" s="89"/>
      <c r="O499" s="89"/>
      <c r="P499" s="89"/>
      <c r="Q499" s="89"/>
      <c r="R499" s="89"/>
      <c r="S499" s="89"/>
      <c r="T499" s="89"/>
      <c r="U499" s="89"/>
      <c r="V499" s="89"/>
      <c r="W499" s="89"/>
      <c r="X499" s="89"/>
      <c r="Y499" s="89"/>
      <c r="Z499" s="89"/>
      <c r="AA499" s="89"/>
      <c r="AB499" s="89"/>
      <c r="AC499" s="89"/>
      <c r="AD499" s="89"/>
      <c r="AE499" s="89"/>
      <c r="AF499" s="89"/>
      <c r="AG499" s="89"/>
      <c r="AH499" s="89"/>
      <c r="AI499" s="89"/>
      <c r="AJ499" s="89"/>
      <c r="AK499" s="89"/>
      <c r="AL499" s="89"/>
      <c r="AM499" s="89"/>
      <c r="AN499" s="89"/>
      <c r="AO499" s="89"/>
      <c r="AP499" s="89"/>
      <c r="AQ499" s="89"/>
      <c r="AR499" s="89"/>
      <c r="AS499" s="89"/>
      <c r="AT499" s="89"/>
    </row>
    <row r="500" spans="1:46" ht="35.1" customHeight="1" x14ac:dyDescent="0.2">
      <c r="A500" s="89"/>
      <c r="B500" s="89"/>
      <c r="C500" s="89"/>
      <c r="D500" s="89"/>
      <c r="E500" s="89"/>
      <c r="F500" s="89"/>
      <c r="G500" s="89"/>
      <c r="H500" s="89"/>
      <c r="I500" s="89"/>
      <c r="J500" s="89"/>
      <c r="K500" s="89"/>
      <c r="L500" s="89"/>
      <c r="M500" s="89"/>
      <c r="N500" s="89"/>
      <c r="O500" s="89"/>
      <c r="P500" s="89"/>
      <c r="Q500" s="89"/>
      <c r="R500" s="89"/>
      <c r="S500" s="89"/>
      <c r="T500" s="89"/>
      <c r="U500" s="89"/>
      <c r="V500" s="89"/>
      <c r="W500" s="89"/>
      <c r="X500" s="89"/>
      <c r="Y500" s="89"/>
      <c r="Z500" s="89"/>
      <c r="AA500" s="89"/>
      <c r="AB500" s="89"/>
      <c r="AC500" s="89"/>
      <c r="AD500" s="89"/>
      <c r="AE500" s="89"/>
      <c r="AF500" s="89"/>
      <c r="AG500" s="89"/>
      <c r="AH500" s="89"/>
      <c r="AI500" s="89"/>
      <c r="AJ500" s="89"/>
      <c r="AK500" s="89"/>
      <c r="AL500" s="89"/>
      <c r="AM500" s="89"/>
      <c r="AN500" s="89"/>
      <c r="AO500" s="89"/>
      <c r="AP500" s="89"/>
      <c r="AQ500" s="89"/>
      <c r="AR500" s="89"/>
      <c r="AS500" s="89"/>
      <c r="AT500" s="89"/>
    </row>
    <row r="501" spans="1:46" ht="35.1" customHeight="1" x14ac:dyDescent="0.2">
      <c r="A501" s="89"/>
      <c r="B501" s="89"/>
      <c r="C501" s="89"/>
      <c r="D501" s="89"/>
      <c r="E501" s="89"/>
      <c r="F501" s="89"/>
      <c r="G501" s="89"/>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c r="AH501" s="89"/>
      <c r="AI501" s="89"/>
      <c r="AJ501" s="89"/>
      <c r="AK501" s="89"/>
      <c r="AL501" s="89"/>
      <c r="AM501" s="89"/>
      <c r="AN501" s="89"/>
      <c r="AO501" s="89"/>
      <c r="AP501" s="89"/>
      <c r="AQ501" s="89"/>
      <c r="AR501" s="89"/>
      <c r="AS501" s="89"/>
      <c r="AT501" s="89"/>
    </row>
    <row r="502" spans="1:46" ht="35.1" customHeight="1" x14ac:dyDescent="0.2">
      <c r="A502" s="89"/>
      <c r="B502" s="89"/>
      <c r="C502" s="89"/>
      <c r="D502" s="89"/>
      <c r="E502" s="89"/>
      <c r="F502" s="89"/>
      <c r="G502" s="89"/>
      <c r="H502" s="89"/>
      <c r="I502" s="89"/>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c r="AH502" s="89"/>
      <c r="AI502" s="89"/>
      <c r="AJ502" s="89"/>
      <c r="AK502" s="89"/>
      <c r="AL502" s="89"/>
      <c r="AM502" s="89"/>
      <c r="AN502" s="89"/>
      <c r="AO502" s="89"/>
      <c r="AP502" s="89"/>
      <c r="AQ502" s="89"/>
      <c r="AR502" s="89"/>
      <c r="AS502" s="89"/>
      <c r="AT502" s="89"/>
    </row>
    <row r="503" spans="1:46" ht="35.1" customHeight="1" x14ac:dyDescent="0.2">
      <c r="A503" s="89"/>
      <c r="B503" s="89"/>
      <c r="C503" s="89"/>
      <c r="D503" s="89"/>
      <c r="E503" s="89"/>
      <c r="F503" s="89"/>
      <c r="G503" s="89"/>
      <c r="H503" s="89"/>
      <c r="I503" s="89"/>
      <c r="J503" s="89"/>
      <c r="K503" s="89"/>
      <c r="L503" s="89"/>
      <c r="M503" s="89"/>
      <c r="N503" s="89"/>
      <c r="O503" s="89"/>
      <c r="P503" s="89"/>
      <c r="Q503" s="89"/>
      <c r="R503" s="89"/>
      <c r="S503" s="89"/>
      <c r="T503" s="89"/>
      <c r="U503" s="89"/>
      <c r="V503" s="89"/>
      <c r="W503" s="89"/>
      <c r="X503" s="89"/>
      <c r="Y503" s="89"/>
      <c r="Z503" s="89"/>
      <c r="AA503" s="89"/>
      <c r="AB503" s="89"/>
      <c r="AC503" s="89"/>
      <c r="AD503" s="89"/>
      <c r="AE503" s="89"/>
      <c r="AF503" s="89"/>
      <c r="AG503" s="89"/>
      <c r="AH503" s="89"/>
      <c r="AI503" s="89"/>
      <c r="AJ503" s="89"/>
      <c r="AK503" s="89"/>
      <c r="AL503" s="89"/>
      <c r="AM503" s="89"/>
      <c r="AN503" s="89"/>
      <c r="AO503" s="89"/>
      <c r="AP503" s="89"/>
      <c r="AQ503" s="89"/>
      <c r="AR503" s="89"/>
      <c r="AS503" s="89"/>
      <c r="AT503" s="89"/>
    </row>
    <row r="504" spans="1:46" ht="35.1" customHeight="1" x14ac:dyDescent="0.2">
      <c r="A504" s="89"/>
      <c r="B504" s="89"/>
      <c r="C504" s="89"/>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c r="AG504" s="89"/>
      <c r="AH504" s="89"/>
      <c r="AI504" s="89"/>
      <c r="AJ504" s="89"/>
      <c r="AK504" s="89"/>
      <c r="AL504" s="89"/>
      <c r="AM504" s="89"/>
      <c r="AN504" s="89"/>
      <c r="AO504" s="89"/>
      <c r="AP504" s="89"/>
      <c r="AQ504" s="89"/>
      <c r="AR504" s="89"/>
      <c r="AS504" s="89"/>
      <c r="AT504" s="89"/>
    </row>
    <row r="505" spans="1:46" ht="35.1" customHeight="1" x14ac:dyDescent="0.2">
      <c r="A505" s="89"/>
      <c r="B505" s="89"/>
      <c r="C505" s="89"/>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c r="AG505" s="89"/>
      <c r="AH505" s="89"/>
      <c r="AI505" s="89"/>
      <c r="AJ505" s="89"/>
      <c r="AK505" s="89"/>
      <c r="AL505" s="89"/>
      <c r="AM505" s="89"/>
      <c r="AN505" s="89"/>
      <c r="AO505" s="89"/>
      <c r="AP505" s="89"/>
      <c r="AQ505" s="89"/>
      <c r="AR505" s="89"/>
      <c r="AS505" s="89"/>
      <c r="AT505" s="89"/>
    </row>
    <row r="506" spans="1:46" ht="35.1" customHeight="1" x14ac:dyDescent="0.2">
      <c r="A506" s="89"/>
      <c r="B506" s="89"/>
      <c r="C506" s="89"/>
      <c r="D506" s="89"/>
      <c r="E506" s="89"/>
      <c r="F506" s="89"/>
      <c r="G506" s="89"/>
      <c r="H506" s="89"/>
      <c r="I506" s="89"/>
      <c r="J506" s="89"/>
      <c r="K506" s="89"/>
      <c r="L506" s="89"/>
      <c r="M506" s="89"/>
      <c r="N506" s="89"/>
      <c r="O506" s="89"/>
      <c r="P506" s="89"/>
      <c r="Q506" s="89"/>
      <c r="R506" s="89"/>
      <c r="S506" s="89"/>
      <c r="T506" s="89"/>
      <c r="U506" s="89"/>
      <c r="V506" s="89"/>
      <c r="W506" s="89"/>
      <c r="X506" s="89"/>
      <c r="Y506" s="89"/>
      <c r="Z506" s="89"/>
      <c r="AA506" s="89"/>
      <c r="AB506" s="89"/>
      <c r="AC506" s="89"/>
      <c r="AD506" s="89"/>
      <c r="AE506" s="89"/>
      <c r="AF506" s="89"/>
      <c r="AG506" s="89"/>
      <c r="AH506" s="89"/>
      <c r="AI506" s="89"/>
      <c r="AJ506" s="89"/>
      <c r="AK506" s="89"/>
      <c r="AL506" s="89"/>
      <c r="AM506" s="89"/>
      <c r="AN506" s="89"/>
      <c r="AO506" s="89"/>
      <c r="AP506" s="89"/>
      <c r="AQ506" s="89"/>
      <c r="AR506" s="89"/>
      <c r="AS506" s="89"/>
      <c r="AT506" s="89"/>
    </row>
    <row r="507" spans="1:46" ht="35.1" customHeight="1" x14ac:dyDescent="0.2">
      <c r="A507" s="89"/>
      <c r="B507" s="89"/>
      <c r="C507" s="89"/>
      <c r="D507" s="89"/>
      <c r="E507" s="89"/>
      <c r="F507" s="89"/>
      <c r="G507" s="89"/>
      <c r="H507" s="89"/>
      <c r="I507" s="89"/>
      <c r="J507" s="89"/>
      <c r="K507" s="89"/>
      <c r="L507" s="89"/>
      <c r="M507" s="89"/>
      <c r="N507" s="89"/>
      <c r="O507" s="89"/>
      <c r="P507" s="89"/>
      <c r="Q507" s="89"/>
      <c r="R507" s="89"/>
      <c r="S507" s="89"/>
      <c r="T507" s="89"/>
      <c r="U507" s="89"/>
      <c r="V507" s="89"/>
      <c r="W507" s="89"/>
      <c r="X507" s="89"/>
      <c r="Y507" s="89"/>
      <c r="Z507" s="89"/>
      <c r="AA507" s="89"/>
      <c r="AB507" s="89"/>
      <c r="AC507" s="89"/>
      <c r="AD507" s="89"/>
      <c r="AE507" s="89"/>
      <c r="AF507" s="89"/>
      <c r="AG507" s="89"/>
      <c r="AH507" s="89"/>
      <c r="AI507" s="89"/>
      <c r="AJ507" s="89"/>
      <c r="AK507" s="89"/>
      <c r="AL507" s="89"/>
      <c r="AM507" s="89"/>
      <c r="AN507" s="89"/>
      <c r="AO507" s="89"/>
      <c r="AP507" s="89"/>
      <c r="AQ507" s="89"/>
      <c r="AR507" s="89"/>
      <c r="AS507" s="89"/>
      <c r="AT507" s="89"/>
    </row>
    <row r="508" spans="1:46" ht="35.1" customHeight="1" x14ac:dyDescent="0.2">
      <c r="A508" s="89"/>
      <c r="B508" s="89"/>
      <c r="C508" s="89"/>
      <c r="D508" s="89"/>
      <c r="E508" s="89"/>
      <c r="F508" s="89"/>
      <c r="G508" s="89"/>
      <c r="H508" s="89"/>
      <c r="I508" s="89"/>
      <c r="J508" s="89"/>
      <c r="K508" s="89"/>
      <c r="L508" s="89"/>
      <c r="M508" s="89"/>
      <c r="N508" s="89"/>
      <c r="O508" s="89"/>
      <c r="P508" s="89"/>
      <c r="Q508" s="89"/>
      <c r="R508" s="89"/>
      <c r="S508" s="89"/>
      <c r="T508" s="89"/>
      <c r="U508" s="89"/>
      <c r="V508" s="89"/>
      <c r="W508" s="89"/>
      <c r="X508" s="89"/>
      <c r="Y508" s="89"/>
      <c r="Z508" s="89"/>
      <c r="AA508" s="89"/>
      <c r="AB508" s="89"/>
      <c r="AC508" s="89"/>
      <c r="AD508" s="89"/>
      <c r="AE508" s="89"/>
      <c r="AF508" s="89"/>
      <c r="AG508" s="89"/>
      <c r="AH508" s="89"/>
      <c r="AI508" s="89"/>
      <c r="AJ508" s="89"/>
      <c r="AK508" s="89"/>
      <c r="AL508" s="89"/>
      <c r="AM508" s="89"/>
      <c r="AN508" s="89"/>
      <c r="AO508" s="89"/>
      <c r="AP508" s="89"/>
      <c r="AQ508" s="89"/>
      <c r="AR508" s="89"/>
      <c r="AS508" s="89"/>
      <c r="AT508" s="89"/>
    </row>
    <row r="509" spans="1:46" ht="35.1" customHeight="1" x14ac:dyDescent="0.2">
      <c r="A509" s="89"/>
      <c r="B509" s="89"/>
      <c r="C509" s="89"/>
      <c r="D509" s="89"/>
      <c r="E509" s="89"/>
      <c r="F509" s="89"/>
      <c r="G509" s="89"/>
      <c r="H509" s="89"/>
      <c r="I509" s="89"/>
      <c r="J509" s="89"/>
      <c r="K509" s="89"/>
      <c r="L509" s="89"/>
      <c r="M509" s="89"/>
      <c r="N509" s="89"/>
      <c r="O509" s="89"/>
      <c r="P509" s="89"/>
      <c r="Q509" s="89"/>
      <c r="R509" s="89"/>
      <c r="S509" s="89"/>
      <c r="T509" s="89"/>
      <c r="U509" s="89"/>
      <c r="V509" s="89"/>
      <c r="W509" s="89"/>
      <c r="X509" s="89"/>
      <c r="Y509" s="89"/>
      <c r="Z509" s="89"/>
      <c r="AA509" s="89"/>
      <c r="AB509" s="89"/>
      <c r="AC509" s="89"/>
      <c r="AD509" s="89"/>
      <c r="AE509" s="89"/>
      <c r="AF509" s="89"/>
      <c r="AG509" s="89"/>
      <c r="AH509" s="89"/>
      <c r="AI509" s="89"/>
      <c r="AJ509" s="89"/>
      <c r="AK509" s="89"/>
      <c r="AL509" s="89"/>
      <c r="AM509" s="89"/>
      <c r="AN509" s="89"/>
      <c r="AO509" s="89"/>
      <c r="AP509" s="89"/>
      <c r="AQ509" s="89"/>
      <c r="AR509" s="89"/>
      <c r="AS509" s="89"/>
      <c r="AT509" s="89"/>
    </row>
    <row r="510" spans="1:46" ht="35.1" customHeight="1" x14ac:dyDescent="0.2">
      <c r="A510" s="89"/>
      <c r="B510" s="89"/>
      <c r="C510" s="89"/>
      <c r="D510" s="89"/>
      <c r="E510" s="89"/>
      <c r="F510" s="89"/>
      <c r="G510" s="89"/>
      <c r="H510" s="89"/>
      <c r="I510" s="89"/>
      <c r="J510" s="89"/>
      <c r="K510" s="89"/>
      <c r="L510" s="89"/>
      <c r="M510" s="89"/>
      <c r="N510" s="89"/>
      <c r="O510" s="89"/>
      <c r="P510" s="89"/>
      <c r="Q510" s="89"/>
      <c r="R510" s="89"/>
      <c r="S510" s="89"/>
      <c r="T510" s="89"/>
      <c r="U510" s="89"/>
      <c r="V510" s="89"/>
      <c r="W510" s="89"/>
      <c r="X510" s="89"/>
      <c r="Y510" s="89"/>
      <c r="Z510" s="89"/>
      <c r="AA510" s="89"/>
      <c r="AB510" s="89"/>
      <c r="AC510" s="89"/>
      <c r="AD510" s="89"/>
      <c r="AE510" s="89"/>
      <c r="AF510" s="89"/>
      <c r="AG510" s="89"/>
      <c r="AH510" s="89"/>
      <c r="AI510" s="89"/>
      <c r="AJ510" s="89"/>
      <c r="AK510" s="89"/>
      <c r="AL510" s="89"/>
      <c r="AM510" s="89"/>
      <c r="AN510" s="89"/>
      <c r="AO510" s="89"/>
      <c r="AP510" s="89"/>
      <c r="AQ510" s="89"/>
      <c r="AR510" s="89"/>
      <c r="AS510" s="89"/>
      <c r="AT510" s="89"/>
    </row>
    <row r="511" spans="1:46" ht="35.1" customHeight="1" x14ac:dyDescent="0.2">
      <c r="A511" s="89"/>
      <c r="B511" s="89"/>
      <c r="C511" s="89"/>
      <c r="D511" s="89"/>
      <c r="E511" s="89"/>
      <c r="F511" s="89"/>
      <c r="G511" s="89"/>
      <c r="H511" s="89"/>
      <c r="I511" s="89"/>
      <c r="J511" s="89"/>
      <c r="K511" s="89"/>
      <c r="L511" s="89"/>
      <c r="M511" s="89"/>
      <c r="N511" s="89"/>
      <c r="O511" s="89"/>
      <c r="P511" s="89"/>
      <c r="Q511" s="89"/>
      <c r="R511" s="89"/>
      <c r="S511" s="89"/>
      <c r="T511" s="89"/>
      <c r="U511" s="89"/>
      <c r="V511" s="89"/>
      <c r="W511" s="89"/>
      <c r="X511" s="89"/>
      <c r="Y511" s="89"/>
      <c r="Z511" s="89"/>
      <c r="AA511" s="89"/>
      <c r="AB511" s="89"/>
      <c r="AC511" s="89"/>
      <c r="AD511" s="89"/>
      <c r="AE511" s="89"/>
      <c r="AF511" s="89"/>
      <c r="AG511" s="89"/>
      <c r="AH511" s="89"/>
      <c r="AI511" s="89"/>
      <c r="AJ511" s="89"/>
      <c r="AK511" s="89"/>
      <c r="AL511" s="89"/>
      <c r="AM511" s="89"/>
      <c r="AN511" s="89"/>
      <c r="AO511" s="89"/>
      <c r="AP511" s="89"/>
      <c r="AQ511" s="89"/>
      <c r="AR511" s="89"/>
      <c r="AS511" s="89"/>
      <c r="AT511" s="89"/>
    </row>
    <row r="512" spans="1:46" ht="35.1" customHeight="1" x14ac:dyDescent="0.2">
      <c r="A512" s="89"/>
      <c r="B512" s="89"/>
      <c r="C512" s="89"/>
      <c r="D512" s="89"/>
      <c r="E512" s="89"/>
      <c r="F512" s="89"/>
      <c r="G512" s="89"/>
      <c r="H512" s="89"/>
      <c r="I512" s="89"/>
      <c r="J512" s="89"/>
      <c r="K512" s="89"/>
      <c r="L512" s="89"/>
      <c r="M512" s="89"/>
      <c r="N512" s="89"/>
      <c r="O512" s="89"/>
      <c r="P512" s="89"/>
      <c r="Q512" s="89"/>
      <c r="R512" s="89"/>
      <c r="S512" s="89"/>
      <c r="T512" s="89"/>
      <c r="U512" s="89"/>
      <c r="V512" s="89"/>
      <c r="W512" s="89"/>
      <c r="X512" s="89"/>
      <c r="Y512" s="89"/>
      <c r="Z512" s="89"/>
      <c r="AA512" s="89"/>
      <c r="AB512" s="89"/>
      <c r="AC512" s="89"/>
      <c r="AD512" s="89"/>
      <c r="AE512" s="89"/>
      <c r="AF512" s="89"/>
      <c r="AG512" s="89"/>
      <c r="AH512" s="89"/>
      <c r="AI512" s="89"/>
      <c r="AJ512" s="89"/>
      <c r="AK512" s="89"/>
      <c r="AL512" s="89"/>
      <c r="AM512" s="89"/>
      <c r="AN512" s="89"/>
      <c r="AO512" s="89"/>
      <c r="AP512" s="89"/>
      <c r="AQ512" s="89"/>
      <c r="AR512" s="89"/>
      <c r="AS512" s="89"/>
      <c r="AT512" s="89"/>
    </row>
    <row r="513" spans="1:46" ht="35.1" customHeight="1" x14ac:dyDescent="0.2">
      <c r="A513" s="89"/>
      <c r="B513" s="89"/>
      <c r="C513" s="89"/>
      <c r="D513" s="89"/>
      <c r="E513" s="89"/>
      <c r="F513" s="89"/>
      <c r="G513" s="89"/>
      <c r="H513" s="89"/>
      <c r="I513" s="89"/>
      <c r="J513" s="89"/>
      <c r="K513" s="89"/>
      <c r="L513" s="89"/>
      <c r="M513" s="89"/>
      <c r="N513" s="89"/>
      <c r="O513" s="89"/>
      <c r="P513" s="89"/>
      <c r="Q513" s="89"/>
      <c r="R513" s="89"/>
      <c r="S513" s="89"/>
      <c r="T513" s="89"/>
      <c r="U513" s="89"/>
      <c r="V513" s="89"/>
      <c r="W513" s="89"/>
      <c r="X513" s="89"/>
      <c r="Y513" s="89"/>
      <c r="Z513" s="89"/>
      <c r="AA513" s="89"/>
      <c r="AB513" s="89"/>
      <c r="AC513" s="89"/>
      <c r="AD513" s="89"/>
      <c r="AE513" s="89"/>
      <c r="AF513" s="89"/>
      <c r="AG513" s="89"/>
      <c r="AH513" s="89"/>
      <c r="AI513" s="89"/>
      <c r="AJ513" s="89"/>
      <c r="AK513" s="89"/>
      <c r="AL513" s="89"/>
      <c r="AM513" s="89"/>
      <c r="AN513" s="89"/>
      <c r="AO513" s="89"/>
      <c r="AP513" s="89"/>
      <c r="AQ513" s="89"/>
      <c r="AR513" s="89"/>
      <c r="AS513" s="89"/>
      <c r="AT513" s="89"/>
    </row>
    <row r="514" spans="1:46" ht="35.1" customHeight="1" x14ac:dyDescent="0.2">
      <c r="A514" s="89"/>
      <c r="B514" s="89"/>
      <c r="C514" s="89"/>
      <c r="D514" s="89"/>
      <c r="E514" s="89"/>
      <c r="F514" s="89"/>
      <c r="G514" s="89"/>
      <c r="H514" s="89"/>
      <c r="I514" s="89"/>
      <c r="J514" s="89"/>
      <c r="K514" s="89"/>
      <c r="L514" s="89"/>
      <c r="M514" s="89"/>
      <c r="N514" s="89"/>
      <c r="O514" s="89"/>
      <c r="P514" s="89"/>
      <c r="Q514" s="89"/>
      <c r="R514" s="89"/>
      <c r="S514" s="89"/>
      <c r="T514" s="89"/>
      <c r="U514" s="89"/>
      <c r="V514" s="89"/>
      <c r="W514" s="89"/>
      <c r="X514" s="89"/>
      <c r="Y514" s="89"/>
      <c r="Z514" s="89"/>
      <c r="AA514" s="89"/>
      <c r="AB514" s="89"/>
      <c r="AC514" s="89"/>
      <c r="AD514" s="89"/>
      <c r="AE514" s="89"/>
      <c r="AF514" s="89"/>
      <c r="AG514" s="89"/>
      <c r="AH514" s="89"/>
      <c r="AI514" s="89"/>
      <c r="AJ514" s="89"/>
      <c r="AK514" s="89"/>
      <c r="AL514" s="89"/>
      <c r="AM514" s="89"/>
      <c r="AN514" s="89"/>
      <c r="AO514" s="89"/>
      <c r="AP514" s="89"/>
      <c r="AQ514" s="89"/>
      <c r="AR514" s="89"/>
      <c r="AS514" s="89"/>
      <c r="AT514" s="89"/>
    </row>
    <row r="515" spans="1:46" ht="35.1" customHeight="1" x14ac:dyDescent="0.2">
      <c r="A515" s="89"/>
      <c r="B515" s="89"/>
      <c r="C515" s="89"/>
      <c r="D515" s="89"/>
      <c r="E515" s="89"/>
      <c r="F515" s="89"/>
      <c r="G515" s="89"/>
      <c r="H515" s="89"/>
      <c r="I515" s="89"/>
      <c r="J515" s="89"/>
      <c r="K515" s="89"/>
      <c r="L515" s="89"/>
      <c r="M515" s="89"/>
      <c r="N515" s="89"/>
      <c r="O515" s="89"/>
      <c r="P515" s="89"/>
      <c r="Q515" s="89"/>
      <c r="R515" s="89"/>
      <c r="S515" s="89"/>
      <c r="T515" s="89"/>
      <c r="U515" s="89"/>
      <c r="V515" s="89"/>
      <c r="W515" s="89"/>
      <c r="X515" s="89"/>
      <c r="Y515" s="89"/>
      <c r="Z515" s="89"/>
      <c r="AA515" s="89"/>
      <c r="AB515" s="89"/>
      <c r="AC515" s="89"/>
      <c r="AD515" s="89"/>
      <c r="AE515" s="89"/>
      <c r="AF515" s="89"/>
      <c r="AG515" s="89"/>
      <c r="AH515" s="89"/>
      <c r="AI515" s="89"/>
      <c r="AJ515" s="89"/>
      <c r="AK515" s="89"/>
      <c r="AL515" s="89"/>
      <c r="AM515" s="89"/>
      <c r="AN515" s="89"/>
      <c r="AO515" s="89"/>
      <c r="AP515" s="89"/>
      <c r="AQ515" s="89"/>
      <c r="AR515" s="89"/>
      <c r="AS515" s="89"/>
      <c r="AT515" s="89"/>
    </row>
    <row r="516" spans="1:46" ht="35.1" customHeight="1" x14ac:dyDescent="0.2">
      <c r="A516" s="89"/>
      <c r="B516" s="89"/>
      <c r="C516" s="89"/>
      <c r="D516" s="89"/>
      <c r="E516" s="89"/>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row>
    <row r="517" spans="1:46" ht="35.1" customHeight="1" x14ac:dyDescent="0.2">
      <c r="A517" s="89"/>
      <c r="B517" s="89"/>
      <c r="C517" s="89"/>
      <c r="D517" s="89"/>
      <c r="E517" s="89"/>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row>
    <row r="518" spans="1:46" ht="35.1" customHeight="1" x14ac:dyDescent="0.2">
      <c r="A518" s="89"/>
      <c r="B518" s="89"/>
      <c r="C518" s="89"/>
      <c r="D518" s="89"/>
      <c r="E518" s="89"/>
      <c r="F518" s="89"/>
      <c r="G518" s="89"/>
      <c r="H518" s="89"/>
      <c r="I518" s="89"/>
      <c r="J518" s="89"/>
      <c r="K518" s="89"/>
      <c r="L518" s="89"/>
      <c r="M518" s="89"/>
      <c r="N518" s="89"/>
      <c r="O518" s="89"/>
      <c r="P518" s="89"/>
      <c r="Q518" s="89"/>
      <c r="R518" s="89"/>
      <c r="S518" s="89"/>
      <c r="T518" s="89"/>
      <c r="U518" s="89"/>
      <c r="V518" s="89"/>
      <c r="W518" s="89"/>
      <c r="X518" s="89"/>
      <c r="Y518" s="89"/>
      <c r="Z518" s="89"/>
      <c r="AA518" s="89"/>
      <c r="AB518" s="89"/>
      <c r="AC518" s="89"/>
      <c r="AD518" s="89"/>
      <c r="AE518" s="89"/>
      <c r="AF518" s="89"/>
      <c r="AG518" s="89"/>
      <c r="AH518" s="89"/>
      <c r="AI518" s="89"/>
      <c r="AJ518" s="89"/>
      <c r="AK518" s="89"/>
      <c r="AL518" s="89"/>
      <c r="AM518" s="89"/>
      <c r="AN518" s="89"/>
      <c r="AO518" s="89"/>
      <c r="AP518" s="89"/>
      <c r="AQ518" s="89"/>
      <c r="AR518" s="89"/>
      <c r="AS518" s="89"/>
      <c r="AT518" s="89"/>
    </row>
    <row r="519" spans="1:46" ht="35.1" customHeight="1" x14ac:dyDescent="0.2">
      <c r="A519" s="89"/>
      <c r="B519" s="89"/>
      <c r="C519" s="89"/>
      <c r="D519" s="89"/>
      <c r="E519" s="89"/>
      <c r="F519" s="89"/>
      <c r="G519" s="89"/>
      <c r="H519" s="89"/>
      <c r="I519" s="89"/>
      <c r="J519" s="89"/>
      <c r="K519" s="89"/>
      <c r="L519" s="89"/>
      <c r="M519" s="89"/>
      <c r="N519" s="89"/>
      <c r="O519" s="89"/>
      <c r="P519" s="89"/>
      <c r="Q519" s="89"/>
      <c r="R519" s="89"/>
      <c r="S519" s="89"/>
      <c r="T519" s="89"/>
      <c r="U519" s="89"/>
      <c r="V519" s="89"/>
      <c r="W519" s="89"/>
      <c r="X519" s="89"/>
      <c r="Y519" s="89"/>
      <c r="Z519" s="89"/>
      <c r="AA519" s="89"/>
      <c r="AB519" s="89"/>
      <c r="AC519" s="89"/>
      <c r="AD519" s="89"/>
      <c r="AE519" s="89"/>
      <c r="AF519" s="89"/>
      <c r="AG519" s="89"/>
      <c r="AH519" s="89"/>
      <c r="AI519" s="89"/>
      <c r="AJ519" s="89"/>
      <c r="AK519" s="89"/>
      <c r="AL519" s="89"/>
      <c r="AM519" s="89"/>
      <c r="AN519" s="89"/>
      <c r="AO519" s="89"/>
      <c r="AP519" s="89"/>
      <c r="AQ519" s="89"/>
      <c r="AR519" s="89"/>
      <c r="AS519" s="89"/>
      <c r="AT519" s="89"/>
    </row>
    <row r="520" spans="1:46" ht="35.1" customHeight="1" x14ac:dyDescent="0.2">
      <c r="A520" s="89"/>
      <c r="B520" s="89"/>
      <c r="C520" s="89"/>
      <c r="D520" s="89"/>
      <c r="E520" s="89"/>
      <c r="F520" s="89"/>
      <c r="G520" s="89"/>
      <c r="H520" s="89"/>
      <c r="I520" s="89"/>
      <c r="J520" s="89"/>
      <c r="K520" s="89"/>
      <c r="L520" s="89"/>
      <c r="M520" s="89"/>
      <c r="N520" s="89"/>
      <c r="O520" s="89"/>
      <c r="P520" s="89"/>
      <c r="Q520" s="89"/>
      <c r="R520" s="89"/>
      <c r="S520" s="89"/>
      <c r="T520" s="89"/>
      <c r="U520" s="89"/>
      <c r="V520" s="89"/>
      <c r="W520" s="89"/>
      <c r="X520" s="89"/>
      <c r="Y520" s="89"/>
      <c r="Z520" s="89"/>
      <c r="AA520" s="89"/>
      <c r="AB520" s="89"/>
      <c r="AC520" s="89"/>
      <c r="AD520" s="89"/>
      <c r="AE520" s="89"/>
      <c r="AF520" s="89"/>
      <c r="AG520" s="89"/>
      <c r="AH520" s="89"/>
      <c r="AI520" s="89"/>
      <c r="AJ520" s="89"/>
      <c r="AK520" s="89"/>
      <c r="AL520" s="89"/>
      <c r="AM520" s="89"/>
      <c r="AN520" s="89"/>
      <c r="AO520" s="89"/>
      <c r="AP520" s="89"/>
      <c r="AQ520" s="89"/>
      <c r="AR520" s="89"/>
      <c r="AS520" s="89"/>
      <c r="AT520" s="89"/>
    </row>
    <row r="521" spans="1:46" ht="35.1" customHeight="1" x14ac:dyDescent="0.2">
      <c r="A521" s="89"/>
      <c r="B521" s="89"/>
      <c r="C521" s="89"/>
      <c r="D521" s="89"/>
      <c r="E521" s="89"/>
      <c r="F521" s="89"/>
      <c r="G521" s="89"/>
      <c r="H521" s="89"/>
      <c r="I521" s="89"/>
      <c r="J521" s="89"/>
      <c r="K521" s="89"/>
      <c r="L521" s="89"/>
      <c r="M521" s="89"/>
      <c r="N521" s="89"/>
      <c r="O521" s="89"/>
      <c r="P521" s="89"/>
      <c r="Q521" s="89"/>
      <c r="R521" s="89"/>
      <c r="S521" s="89"/>
      <c r="T521" s="89"/>
      <c r="U521" s="89"/>
      <c r="V521" s="89"/>
      <c r="W521" s="89"/>
      <c r="X521" s="89"/>
      <c r="Y521" s="89"/>
      <c r="Z521" s="89"/>
      <c r="AA521" s="89"/>
      <c r="AB521" s="89"/>
      <c r="AC521" s="89"/>
      <c r="AD521" s="89"/>
      <c r="AE521" s="89"/>
      <c r="AF521" s="89"/>
      <c r="AG521" s="89"/>
      <c r="AH521" s="89"/>
      <c r="AI521" s="89"/>
      <c r="AJ521" s="89"/>
      <c r="AK521" s="89"/>
      <c r="AL521" s="89"/>
      <c r="AM521" s="89"/>
      <c r="AN521" s="89"/>
      <c r="AO521" s="89"/>
      <c r="AP521" s="89"/>
      <c r="AQ521" s="89"/>
      <c r="AR521" s="89"/>
      <c r="AS521" s="89"/>
      <c r="AT521" s="89"/>
    </row>
    <row r="522" spans="1:46" ht="35.1" customHeight="1" x14ac:dyDescent="0.2">
      <c r="A522" s="89"/>
      <c r="B522" s="89"/>
      <c r="C522" s="89"/>
      <c r="D522" s="89"/>
      <c r="E522" s="89"/>
      <c r="F522" s="89"/>
      <c r="G522" s="89"/>
      <c r="H522" s="89"/>
      <c r="I522" s="89"/>
      <c r="J522" s="89"/>
      <c r="K522" s="89"/>
      <c r="L522" s="89"/>
      <c r="M522" s="89"/>
      <c r="N522" s="89"/>
      <c r="O522" s="89"/>
      <c r="P522" s="89"/>
      <c r="Q522" s="89"/>
      <c r="R522" s="89"/>
      <c r="S522" s="89"/>
      <c r="T522" s="89"/>
      <c r="U522" s="89"/>
      <c r="V522" s="89"/>
      <c r="W522" s="89"/>
      <c r="X522" s="89"/>
      <c r="Y522" s="89"/>
      <c r="Z522" s="89"/>
      <c r="AA522" s="89"/>
      <c r="AB522" s="89"/>
      <c r="AC522" s="89"/>
      <c r="AD522" s="89"/>
      <c r="AE522" s="89"/>
      <c r="AF522" s="89"/>
      <c r="AG522" s="89"/>
      <c r="AH522" s="89"/>
      <c r="AI522" s="89"/>
      <c r="AJ522" s="89"/>
      <c r="AK522" s="89"/>
      <c r="AL522" s="89"/>
      <c r="AM522" s="89"/>
      <c r="AN522" s="89"/>
      <c r="AO522" s="89"/>
      <c r="AP522" s="89"/>
      <c r="AQ522" s="89"/>
      <c r="AR522" s="89"/>
      <c r="AS522" s="89"/>
      <c r="AT522" s="89"/>
    </row>
    <row r="523" spans="1:46" ht="35.1" customHeight="1" x14ac:dyDescent="0.2">
      <c r="A523" s="89"/>
      <c r="B523" s="89"/>
      <c r="C523" s="89"/>
      <c r="D523" s="89"/>
      <c r="E523" s="89"/>
      <c r="F523" s="89"/>
      <c r="G523" s="89"/>
      <c r="H523" s="89"/>
      <c r="I523" s="89"/>
      <c r="J523" s="89"/>
      <c r="K523" s="89"/>
      <c r="L523" s="89"/>
      <c r="M523" s="89"/>
      <c r="N523" s="89"/>
      <c r="O523" s="89"/>
      <c r="P523" s="89"/>
      <c r="Q523" s="89"/>
      <c r="R523" s="89"/>
      <c r="S523" s="89"/>
      <c r="T523" s="89"/>
      <c r="U523" s="89"/>
      <c r="V523" s="89"/>
      <c r="W523" s="89"/>
      <c r="X523" s="89"/>
      <c r="Y523" s="89"/>
      <c r="Z523" s="89"/>
      <c r="AA523" s="89"/>
      <c r="AB523" s="89"/>
      <c r="AC523" s="89"/>
      <c r="AD523" s="89"/>
      <c r="AE523" s="89"/>
      <c r="AF523" s="89"/>
      <c r="AG523" s="89"/>
      <c r="AH523" s="89"/>
      <c r="AI523" s="89"/>
      <c r="AJ523" s="89"/>
      <c r="AK523" s="89"/>
      <c r="AL523" s="89"/>
      <c r="AM523" s="89"/>
      <c r="AN523" s="89"/>
      <c r="AO523" s="89"/>
      <c r="AP523" s="89"/>
      <c r="AQ523" s="89"/>
      <c r="AR523" s="89"/>
      <c r="AS523" s="89"/>
      <c r="AT523" s="89"/>
    </row>
    <row r="524" spans="1:46" ht="35.1" customHeight="1" x14ac:dyDescent="0.2">
      <c r="A524" s="89"/>
      <c r="B524" s="89"/>
      <c r="C524" s="89"/>
      <c r="D524" s="89"/>
      <c r="E524" s="89"/>
      <c r="F524" s="89"/>
      <c r="G524" s="89"/>
      <c r="H524" s="89"/>
      <c r="I524" s="89"/>
      <c r="J524" s="89"/>
      <c r="K524" s="89"/>
      <c r="L524" s="89"/>
      <c r="M524" s="89"/>
      <c r="N524" s="89"/>
      <c r="O524" s="89"/>
      <c r="P524" s="89"/>
      <c r="Q524" s="89"/>
      <c r="R524" s="89"/>
      <c r="S524" s="89"/>
      <c r="T524" s="89"/>
      <c r="U524" s="89"/>
      <c r="V524" s="89"/>
      <c r="W524" s="89"/>
      <c r="X524" s="89"/>
      <c r="Y524" s="89"/>
      <c r="Z524" s="89"/>
      <c r="AA524" s="89"/>
      <c r="AB524" s="89"/>
      <c r="AC524" s="89"/>
      <c r="AD524" s="89"/>
      <c r="AE524" s="89"/>
      <c r="AF524" s="89"/>
      <c r="AG524" s="89"/>
      <c r="AH524" s="89"/>
      <c r="AI524" s="89"/>
      <c r="AJ524" s="89"/>
      <c r="AK524" s="89"/>
      <c r="AL524" s="89"/>
      <c r="AM524" s="89"/>
      <c r="AN524" s="89"/>
      <c r="AO524" s="89"/>
      <c r="AP524" s="89"/>
      <c r="AQ524" s="89"/>
      <c r="AR524" s="89"/>
      <c r="AS524" s="89"/>
      <c r="AT524" s="89"/>
    </row>
    <row r="525" spans="1:46" ht="35.1" customHeight="1" x14ac:dyDescent="0.2">
      <c r="A525" s="89"/>
      <c r="B525" s="89"/>
      <c r="C525" s="89"/>
      <c r="D525" s="89"/>
      <c r="E525" s="89"/>
      <c r="F525" s="89"/>
      <c r="G525" s="89"/>
      <c r="H525" s="89"/>
      <c r="I525" s="89"/>
      <c r="J525" s="89"/>
      <c r="K525" s="89"/>
      <c r="L525" s="89"/>
      <c r="M525" s="89"/>
      <c r="N525" s="89"/>
      <c r="O525" s="89"/>
      <c r="P525" s="89"/>
      <c r="Q525" s="89"/>
      <c r="R525" s="89"/>
      <c r="S525" s="89"/>
      <c r="T525" s="89"/>
      <c r="U525" s="89"/>
      <c r="V525" s="89"/>
      <c r="W525" s="89"/>
      <c r="X525" s="89"/>
      <c r="Y525" s="89"/>
      <c r="Z525" s="89"/>
      <c r="AA525" s="89"/>
      <c r="AB525" s="89"/>
      <c r="AC525" s="89"/>
      <c r="AD525" s="89"/>
      <c r="AE525" s="89"/>
      <c r="AF525" s="89"/>
      <c r="AG525" s="89"/>
      <c r="AH525" s="89"/>
      <c r="AI525" s="89"/>
      <c r="AJ525" s="89"/>
      <c r="AK525" s="89"/>
      <c r="AL525" s="89"/>
      <c r="AM525" s="89"/>
      <c r="AN525" s="89"/>
      <c r="AO525" s="89"/>
      <c r="AP525" s="89"/>
      <c r="AQ525" s="89"/>
      <c r="AR525" s="89"/>
      <c r="AS525" s="89"/>
      <c r="AT525" s="89"/>
    </row>
    <row r="526" spans="1:46" ht="35.1" customHeight="1" x14ac:dyDescent="0.2">
      <c r="A526" s="89"/>
      <c r="B526" s="89"/>
      <c r="C526" s="89"/>
      <c r="D526" s="89"/>
      <c r="E526" s="89"/>
      <c r="F526" s="89"/>
      <c r="G526" s="89"/>
      <c r="H526" s="89"/>
      <c r="I526" s="89"/>
      <c r="J526" s="89"/>
      <c r="K526" s="89"/>
      <c r="L526" s="89"/>
      <c r="M526" s="89"/>
      <c r="N526" s="89"/>
      <c r="O526" s="89"/>
      <c r="P526" s="89"/>
      <c r="Q526" s="89"/>
      <c r="R526" s="89"/>
      <c r="S526" s="89"/>
      <c r="T526" s="89"/>
      <c r="U526" s="89"/>
      <c r="V526" s="89"/>
      <c r="W526" s="89"/>
      <c r="X526" s="89"/>
      <c r="Y526" s="89"/>
      <c r="Z526" s="89"/>
      <c r="AA526" s="89"/>
      <c r="AB526" s="89"/>
      <c r="AC526" s="89"/>
      <c r="AD526" s="89"/>
      <c r="AE526" s="89"/>
      <c r="AF526" s="89"/>
      <c r="AG526" s="89"/>
      <c r="AH526" s="89"/>
      <c r="AI526" s="89"/>
      <c r="AJ526" s="89"/>
      <c r="AK526" s="89"/>
      <c r="AL526" s="89"/>
      <c r="AM526" s="89"/>
      <c r="AN526" s="89"/>
      <c r="AO526" s="89"/>
      <c r="AP526" s="89"/>
      <c r="AQ526" s="89"/>
      <c r="AR526" s="89"/>
      <c r="AS526" s="89"/>
      <c r="AT526" s="89"/>
    </row>
    <row r="527" spans="1:46" ht="35.1" customHeight="1" x14ac:dyDescent="0.2">
      <c r="A527" s="89"/>
      <c r="B527" s="89"/>
      <c r="C527" s="89"/>
      <c r="D527" s="89"/>
      <c r="E527" s="89"/>
      <c r="F527" s="89"/>
      <c r="G527" s="89"/>
      <c r="H527" s="89"/>
      <c r="I527" s="89"/>
      <c r="J527" s="89"/>
      <c r="K527" s="89"/>
      <c r="L527" s="89"/>
      <c r="M527" s="89"/>
      <c r="N527" s="89"/>
      <c r="O527" s="89"/>
      <c r="P527" s="89"/>
      <c r="Q527" s="89"/>
      <c r="R527" s="89"/>
      <c r="S527" s="89"/>
      <c r="T527" s="89"/>
      <c r="U527" s="89"/>
      <c r="V527" s="89"/>
      <c r="W527" s="89"/>
      <c r="X527" s="89"/>
      <c r="Y527" s="89"/>
      <c r="Z527" s="89"/>
      <c r="AA527" s="89"/>
      <c r="AB527" s="89"/>
      <c r="AC527" s="89"/>
      <c r="AD527" s="89"/>
      <c r="AE527" s="89"/>
      <c r="AF527" s="89"/>
      <c r="AG527" s="89"/>
      <c r="AH527" s="89"/>
      <c r="AI527" s="89"/>
      <c r="AJ527" s="89"/>
      <c r="AK527" s="89"/>
      <c r="AL527" s="89"/>
      <c r="AM527" s="89"/>
      <c r="AN527" s="89"/>
      <c r="AO527" s="89"/>
      <c r="AP527" s="89"/>
      <c r="AQ527" s="89"/>
      <c r="AR527" s="89"/>
      <c r="AS527" s="89"/>
      <c r="AT527" s="89"/>
    </row>
    <row r="528" spans="1:46" ht="35.1" customHeight="1" x14ac:dyDescent="0.2">
      <c r="A528" s="89"/>
      <c r="B528" s="89"/>
      <c r="C528" s="89"/>
      <c r="D528" s="89"/>
      <c r="E528" s="89"/>
      <c r="F528" s="89"/>
      <c r="G528" s="89"/>
      <c r="H528" s="89"/>
      <c r="I528" s="89"/>
      <c r="J528" s="89"/>
      <c r="K528" s="89"/>
      <c r="L528" s="89"/>
      <c r="M528" s="89"/>
      <c r="N528" s="89"/>
      <c r="O528" s="89"/>
      <c r="P528" s="89"/>
      <c r="Q528" s="89"/>
      <c r="R528" s="89"/>
      <c r="S528" s="89"/>
      <c r="T528" s="89"/>
      <c r="U528" s="89"/>
      <c r="V528" s="89"/>
      <c r="W528" s="89"/>
      <c r="X528" s="89"/>
      <c r="Y528" s="89"/>
      <c r="Z528" s="89"/>
      <c r="AA528" s="89"/>
      <c r="AB528" s="89"/>
      <c r="AC528" s="89"/>
      <c r="AD528" s="89"/>
      <c r="AE528" s="89"/>
      <c r="AF528" s="89"/>
      <c r="AG528" s="89"/>
      <c r="AH528" s="89"/>
      <c r="AI528" s="89"/>
      <c r="AJ528" s="89"/>
      <c r="AK528" s="89"/>
      <c r="AL528" s="89"/>
      <c r="AM528" s="89"/>
      <c r="AN528" s="89"/>
      <c r="AO528" s="89"/>
      <c r="AP528" s="89"/>
      <c r="AQ528" s="89"/>
      <c r="AR528" s="89"/>
      <c r="AS528" s="89"/>
      <c r="AT528" s="89"/>
    </row>
    <row r="529" spans="1:46" ht="35.1" customHeight="1" x14ac:dyDescent="0.2">
      <c r="A529" s="89"/>
      <c r="B529" s="89"/>
      <c r="C529" s="89"/>
      <c r="D529" s="89"/>
      <c r="E529" s="89"/>
      <c r="F529" s="89"/>
      <c r="G529" s="89"/>
      <c r="H529" s="89"/>
      <c r="I529" s="89"/>
      <c r="J529" s="89"/>
      <c r="K529" s="89"/>
      <c r="L529" s="89"/>
      <c r="M529" s="89"/>
      <c r="N529" s="89"/>
      <c r="O529" s="89"/>
      <c r="P529" s="89"/>
      <c r="Q529" s="89"/>
      <c r="R529" s="89"/>
      <c r="S529" s="89"/>
      <c r="T529" s="89"/>
      <c r="U529" s="89"/>
      <c r="V529" s="89"/>
      <c r="W529" s="89"/>
      <c r="X529" s="89"/>
      <c r="Y529" s="89"/>
      <c r="Z529" s="89"/>
      <c r="AA529" s="89"/>
      <c r="AB529" s="89"/>
      <c r="AC529" s="89"/>
      <c r="AD529" s="89"/>
      <c r="AE529" s="89"/>
      <c r="AF529" s="89"/>
      <c r="AG529" s="89"/>
      <c r="AH529" s="89"/>
      <c r="AI529" s="89"/>
      <c r="AJ529" s="89"/>
      <c r="AK529" s="89"/>
      <c r="AL529" s="89"/>
      <c r="AM529" s="89"/>
      <c r="AN529" s="89"/>
      <c r="AO529" s="89"/>
      <c r="AP529" s="89"/>
      <c r="AQ529" s="89"/>
      <c r="AR529" s="89"/>
      <c r="AS529" s="89"/>
      <c r="AT529" s="89"/>
    </row>
    <row r="530" spans="1:46" ht="35.1" customHeight="1" x14ac:dyDescent="0.2">
      <c r="A530" s="89"/>
      <c r="B530" s="89"/>
      <c r="C530" s="89"/>
      <c r="D530" s="89"/>
      <c r="E530" s="89"/>
      <c r="F530" s="89"/>
      <c r="G530" s="89"/>
      <c r="H530" s="89"/>
      <c r="I530" s="89"/>
      <c r="J530" s="89"/>
      <c r="K530" s="89"/>
      <c r="L530" s="89"/>
      <c r="M530" s="89"/>
      <c r="N530" s="89"/>
      <c r="O530" s="89"/>
      <c r="P530" s="89"/>
      <c r="Q530" s="89"/>
      <c r="R530" s="89"/>
      <c r="S530" s="89"/>
      <c r="T530" s="89"/>
      <c r="U530" s="89"/>
      <c r="V530" s="89"/>
      <c r="W530" s="89"/>
      <c r="X530" s="89"/>
      <c r="Y530" s="89"/>
      <c r="Z530" s="89"/>
      <c r="AA530" s="89"/>
      <c r="AB530" s="89"/>
      <c r="AC530" s="89"/>
      <c r="AD530" s="89"/>
      <c r="AE530" s="89"/>
      <c r="AF530" s="89"/>
      <c r="AG530" s="89"/>
      <c r="AH530" s="89"/>
      <c r="AI530" s="89"/>
      <c r="AJ530" s="89"/>
      <c r="AK530" s="89"/>
      <c r="AL530" s="89"/>
      <c r="AM530" s="89"/>
      <c r="AN530" s="89"/>
      <c r="AO530" s="89"/>
      <c r="AP530" s="89"/>
      <c r="AQ530" s="89"/>
      <c r="AR530" s="89"/>
      <c r="AS530" s="89"/>
      <c r="AT530" s="89"/>
    </row>
    <row r="531" spans="1:46" ht="35.1" customHeight="1" x14ac:dyDescent="0.2">
      <c r="A531" s="89"/>
      <c r="B531" s="89"/>
      <c r="C531" s="89"/>
      <c r="D531" s="89"/>
      <c r="E531" s="89"/>
      <c r="F531" s="89"/>
      <c r="G531" s="89"/>
      <c r="H531" s="89"/>
      <c r="I531" s="89"/>
      <c r="J531" s="89"/>
      <c r="K531" s="89"/>
      <c r="L531" s="89"/>
      <c r="M531" s="89"/>
      <c r="N531" s="89"/>
      <c r="O531" s="89"/>
      <c r="P531" s="89"/>
      <c r="Q531" s="89"/>
      <c r="R531" s="89"/>
      <c r="S531" s="89"/>
      <c r="T531" s="89"/>
      <c r="U531" s="89"/>
      <c r="V531" s="89"/>
      <c r="W531" s="89"/>
      <c r="X531" s="89"/>
      <c r="Y531" s="89"/>
      <c r="Z531" s="89"/>
      <c r="AA531" s="89"/>
      <c r="AB531" s="89"/>
      <c r="AC531" s="89"/>
      <c r="AD531" s="89"/>
      <c r="AE531" s="89"/>
      <c r="AF531" s="89"/>
      <c r="AG531" s="89"/>
      <c r="AH531" s="89"/>
      <c r="AI531" s="89"/>
      <c r="AJ531" s="89"/>
      <c r="AK531" s="89"/>
      <c r="AL531" s="89"/>
      <c r="AM531" s="89"/>
      <c r="AN531" s="89"/>
      <c r="AO531" s="89"/>
      <c r="AP531" s="89"/>
      <c r="AQ531" s="89"/>
      <c r="AR531" s="89"/>
      <c r="AS531" s="89"/>
      <c r="AT531" s="89"/>
    </row>
    <row r="532" spans="1:46" ht="35.1" customHeight="1" x14ac:dyDescent="0.2">
      <c r="A532" s="89"/>
      <c r="B532" s="89"/>
      <c r="C532" s="89"/>
      <c r="D532" s="89"/>
      <c r="E532" s="89"/>
      <c r="F532" s="89"/>
      <c r="G532" s="89"/>
      <c r="H532" s="89"/>
      <c r="I532" s="89"/>
      <c r="J532" s="89"/>
      <c r="K532" s="89"/>
      <c r="L532" s="89"/>
      <c r="M532" s="89"/>
      <c r="N532" s="89"/>
      <c r="O532" s="89"/>
      <c r="P532" s="89"/>
      <c r="Q532" s="89"/>
      <c r="R532" s="89"/>
      <c r="S532" s="89"/>
      <c r="T532" s="89"/>
      <c r="U532" s="89"/>
      <c r="V532" s="89"/>
      <c r="W532" s="89"/>
      <c r="X532" s="89"/>
      <c r="Y532" s="89"/>
      <c r="Z532" s="89"/>
      <c r="AA532" s="89"/>
      <c r="AB532" s="89"/>
      <c r="AC532" s="89"/>
      <c r="AD532" s="89"/>
      <c r="AE532" s="89"/>
      <c r="AF532" s="89"/>
      <c r="AG532" s="89"/>
      <c r="AH532" s="89"/>
      <c r="AI532" s="89"/>
      <c r="AJ532" s="89"/>
      <c r="AK532" s="89"/>
      <c r="AL532" s="89"/>
      <c r="AM532" s="89"/>
      <c r="AN532" s="89"/>
      <c r="AO532" s="89"/>
      <c r="AP532" s="89"/>
      <c r="AQ532" s="89"/>
      <c r="AR532" s="89"/>
      <c r="AS532" s="89"/>
      <c r="AT532" s="89"/>
    </row>
    <row r="533" spans="1:46" ht="35.1" customHeight="1" x14ac:dyDescent="0.2">
      <c r="A533" s="89"/>
      <c r="B533" s="89"/>
      <c r="C533" s="89"/>
      <c r="D533" s="89"/>
      <c r="E533" s="89"/>
      <c r="F533" s="89"/>
      <c r="G533" s="89"/>
      <c r="H533" s="89"/>
      <c r="I533" s="89"/>
      <c r="J533" s="89"/>
      <c r="K533" s="89"/>
      <c r="L533" s="89"/>
      <c r="M533" s="89"/>
      <c r="N533" s="89"/>
      <c r="O533" s="89"/>
      <c r="P533" s="89"/>
      <c r="Q533" s="89"/>
      <c r="R533" s="89"/>
      <c r="S533" s="89"/>
      <c r="T533" s="89"/>
      <c r="U533" s="89"/>
      <c r="V533" s="89"/>
      <c r="W533" s="89"/>
      <c r="X533" s="89"/>
      <c r="Y533" s="89"/>
      <c r="Z533" s="89"/>
      <c r="AA533" s="89"/>
      <c r="AB533" s="89"/>
      <c r="AC533" s="89"/>
      <c r="AD533" s="89"/>
      <c r="AE533" s="89"/>
      <c r="AF533" s="89"/>
      <c r="AG533" s="89"/>
      <c r="AH533" s="89"/>
      <c r="AI533" s="89"/>
      <c r="AJ533" s="89"/>
      <c r="AK533" s="89"/>
      <c r="AL533" s="89"/>
      <c r="AM533" s="89"/>
      <c r="AN533" s="89"/>
      <c r="AO533" s="89"/>
      <c r="AP533" s="89"/>
      <c r="AQ533" s="89"/>
      <c r="AR533" s="89"/>
      <c r="AS533" s="89"/>
      <c r="AT533" s="89"/>
    </row>
    <row r="534" spans="1:46" ht="35.1" customHeight="1" x14ac:dyDescent="0.2">
      <c r="A534" s="89"/>
      <c r="B534" s="89"/>
      <c r="C534" s="89"/>
      <c r="D534" s="89"/>
      <c r="E534" s="89"/>
      <c r="F534" s="89"/>
      <c r="G534" s="89"/>
      <c r="H534" s="89"/>
      <c r="I534" s="89"/>
      <c r="J534" s="89"/>
      <c r="K534" s="89"/>
      <c r="L534" s="89"/>
      <c r="M534" s="89"/>
      <c r="N534" s="89"/>
      <c r="O534" s="89"/>
      <c r="P534" s="89"/>
      <c r="Q534" s="89"/>
      <c r="R534" s="89"/>
      <c r="S534" s="89"/>
      <c r="T534" s="89"/>
      <c r="U534" s="89"/>
      <c r="V534" s="89"/>
      <c r="W534" s="89"/>
      <c r="X534" s="89"/>
      <c r="Y534" s="89"/>
      <c r="Z534" s="89"/>
      <c r="AA534" s="89"/>
      <c r="AB534" s="89"/>
      <c r="AC534" s="89"/>
      <c r="AD534" s="89"/>
      <c r="AE534" s="89"/>
      <c r="AF534" s="89"/>
      <c r="AG534" s="89"/>
      <c r="AH534" s="89"/>
      <c r="AI534" s="89"/>
      <c r="AJ534" s="89"/>
      <c r="AK534" s="89"/>
      <c r="AL534" s="89"/>
      <c r="AM534" s="89"/>
      <c r="AN534" s="89"/>
      <c r="AO534" s="89"/>
      <c r="AP534" s="89"/>
      <c r="AQ534" s="89"/>
      <c r="AR534" s="89"/>
      <c r="AS534" s="89"/>
      <c r="AT534" s="89"/>
    </row>
    <row r="535" spans="1:46" ht="35.1" customHeight="1" x14ac:dyDescent="0.2">
      <c r="A535" s="89"/>
      <c r="B535" s="89"/>
      <c r="C535" s="89"/>
      <c r="D535" s="89"/>
      <c r="E535" s="89"/>
      <c r="F535" s="89"/>
      <c r="G535" s="89"/>
      <c r="H535" s="89"/>
      <c r="I535" s="89"/>
      <c r="J535" s="89"/>
      <c r="K535" s="89"/>
      <c r="L535" s="89"/>
      <c r="M535" s="89"/>
      <c r="N535" s="89"/>
      <c r="O535" s="89"/>
      <c r="P535" s="89"/>
      <c r="Q535" s="89"/>
      <c r="R535" s="89"/>
      <c r="S535" s="89"/>
      <c r="T535" s="89"/>
      <c r="U535" s="89"/>
      <c r="V535" s="89"/>
      <c r="W535" s="89"/>
      <c r="X535" s="89"/>
      <c r="Y535" s="89"/>
      <c r="Z535" s="89"/>
      <c r="AA535" s="89"/>
      <c r="AB535" s="89"/>
      <c r="AC535" s="89"/>
      <c r="AD535" s="89"/>
      <c r="AE535" s="89"/>
      <c r="AF535" s="89"/>
      <c r="AG535" s="89"/>
      <c r="AH535" s="89"/>
      <c r="AI535" s="89"/>
      <c r="AJ535" s="89"/>
      <c r="AK535" s="89"/>
      <c r="AL535" s="89"/>
      <c r="AM535" s="89"/>
      <c r="AN535" s="89"/>
      <c r="AO535" s="89"/>
      <c r="AP535" s="89"/>
      <c r="AQ535" s="89"/>
      <c r="AR535" s="89"/>
      <c r="AS535" s="89"/>
      <c r="AT535" s="89"/>
    </row>
    <row r="536" spans="1:46" ht="35.1" customHeight="1" x14ac:dyDescent="0.2">
      <c r="A536" s="89"/>
      <c r="B536" s="89"/>
      <c r="C536" s="89"/>
      <c r="D536" s="89"/>
      <c r="E536" s="89"/>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row>
    <row r="537" spans="1:46" ht="35.1" customHeight="1" x14ac:dyDescent="0.2">
      <c r="A537" s="89"/>
      <c r="B537" s="89"/>
      <c r="C537" s="89"/>
      <c r="D537" s="89"/>
      <c r="E537" s="89"/>
      <c r="F537" s="89"/>
      <c r="G537" s="89"/>
      <c r="H537" s="89"/>
      <c r="I537" s="89"/>
      <c r="J537" s="89"/>
      <c r="K537" s="89"/>
      <c r="L537" s="89"/>
      <c r="M537" s="89"/>
      <c r="N537" s="89"/>
      <c r="O537" s="89"/>
      <c r="P537" s="89"/>
      <c r="Q537" s="89"/>
      <c r="R537" s="89"/>
      <c r="S537" s="89"/>
      <c r="T537" s="89"/>
      <c r="U537" s="89"/>
      <c r="V537" s="89"/>
      <c r="W537" s="89"/>
      <c r="X537" s="89"/>
      <c r="Y537" s="89"/>
      <c r="Z537" s="89"/>
      <c r="AA537" s="89"/>
      <c r="AB537" s="89"/>
      <c r="AC537" s="89"/>
      <c r="AD537" s="89"/>
      <c r="AE537" s="89"/>
      <c r="AF537" s="89"/>
      <c r="AG537" s="89"/>
      <c r="AH537" s="89"/>
      <c r="AI537" s="89"/>
      <c r="AJ537" s="89"/>
      <c r="AK537" s="89"/>
      <c r="AL537" s="89"/>
      <c r="AM537" s="89"/>
      <c r="AN537" s="89"/>
      <c r="AO537" s="89"/>
      <c r="AP537" s="89"/>
      <c r="AQ537" s="89"/>
      <c r="AR537" s="89"/>
      <c r="AS537" s="89"/>
      <c r="AT537" s="89"/>
    </row>
    <row r="538" spans="1:46" ht="35.1" customHeight="1" x14ac:dyDescent="0.2">
      <c r="A538" s="89"/>
      <c r="B538" s="89"/>
      <c r="C538" s="89"/>
      <c r="D538" s="89"/>
      <c r="E538" s="89"/>
      <c r="F538" s="89"/>
      <c r="G538" s="89"/>
      <c r="H538" s="89"/>
      <c r="I538" s="89"/>
      <c r="J538" s="89"/>
      <c r="K538" s="89"/>
      <c r="L538" s="89"/>
      <c r="M538" s="89"/>
      <c r="N538" s="89"/>
      <c r="O538" s="89"/>
      <c r="P538" s="89"/>
      <c r="Q538" s="89"/>
      <c r="R538" s="89"/>
      <c r="S538" s="89"/>
      <c r="T538" s="89"/>
      <c r="U538" s="89"/>
      <c r="V538" s="89"/>
      <c r="W538" s="89"/>
      <c r="X538" s="89"/>
      <c r="Y538" s="89"/>
      <c r="Z538" s="89"/>
      <c r="AA538" s="89"/>
      <c r="AB538" s="89"/>
      <c r="AC538" s="89"/>
      <c r="AD538" s="89"/>
      <c r="AE538" s="89"/>
      <c r="AF538" s="89"/>
      <c r="AG538" s="89"/>
      <c r="AH538" s="89"/>
      <c r="AI538" s="89"/>
      <c r="AJ538" s="89"/>
      <c r="AK538" s="89"/>
      <c r="AL538" s="89"/>
      <c r="AM538" s="89"/>
      <c r="AN538" s="89"/>
      <c r="AO538" s="89"/>
      <c r="AP538" s="89"/>
      <c r="AQ538" s="89"/>
      <c r="AR538" s="89"/>
      <c r="AS538" s="89"/>
      <c r="AT538" s="89"/>
    </row>
    <row r="539" spans="1:46" ht="35.1" customHeight="1" x14ac:dyDescent="0.2">
      <c r="A539" s="89"/>
      <c r="B539" s="89"/>
      <c r="C539" s="89"/>
      <c r="D539" s="89"/>
      <c r="E539" s="89"/>
      <c r="F539" s="89"/>
      <c r="G539" s="89"/>
      <c r="H539" s="89"/>
      <c r="I539" s="89"/>
      <c r="J539" s="89"/>
      <c r="K539" s="89"/>
      <c r="L539" s="89"/>
      <c r="M539" s="89"/>
      <c r="N539" s="89"/>
      <c r="O539" s="89"/>
      <c r="P539" s="89"/>
      <c r="Q539" s="89"/>
      <c r="R539" s="89"/>
      <c r="S539" s="89"/>
      <c r="T539" s="89"/>
      <c r="U539" s="89"/>
      <c r="V539" s="89"/>
      <c r="W539" s="89"/>
      <c r="X539" s="89"/>
      <c r="Y539" s="89"/>
      <c r="Z539" s="89"/>
      <c r="AA539" s="89"/>
      <c r="AB539" s="89"/>
      <c r="AC539" s="89"/>
      <c r="AD539" s="89"/>
      <c r="AE539" s="89"/>
      <c r="AF539" s="89"/>
      <c r="AG539" s="89"/>
      <c r="AH539" s="89"/>
      <c r="AI539" s="89"/>
      <c r="AJ539" s="89"/>
      <c r="AK539" s="89"/>
      <c r="AL539" s="89"/>
      <c r="AM539" s="89"/>
      <c r="AN539" s="89"/>
      <c r="AO539" s="89"/>
      <c r="AP539" s="89"/>
      <c r="AQ539" s="89"/>
      <c r="AR539" s="89"/>
      <c r="AS539" s="89"/>
      <c r="AT539" s="89"/>
    </row>
    <row r="540" spans="1:46" ht="35.1" customHeight="1" x14ac:dyDescent="0.2">
      <c r="A540" s="89"/>
      <c r="B540" s="89"/>
      <c r="C540" s="89"/>
      <c r="D540" s="89"/>
      <c r="E540" s="89"/>
      <c r="F540" s="89"/>
      <c r="G540" s="89"/>
      <c r="H540" s="89"/>
      <c r="I540" s="89"/>
      <c r="J540" s="89"/>
      <c r="K540" s="89"/>
      <c r="L540" s="89"/>
      <c r="M540" s="89"/>
      <c r="N540" s="89"/>
      <c r="O540" s="89"/>
      <c r="P540" s="89"/>
      <c r="Q540" s="89"/>
      <c r="R540" s="89"/>
      <c r="S540" s="89"/>
      <c r="T540" s="89"/>
      <c r="U540" s="89"/>
      <c r="V540" s="89"/>
      <c r="W540" s="89"/>
      <c r="X540" s="89"/>
      <c r="Y540" s="89"/>
      <c r="Z540" s="89"/>
      <c r="AA540" s="89"/>
      <c r="AB540" s="89"/>
      <c r="AC540" s="89"/>
      <c r="AD540" s="89"/>
      <c r="AE540" s="89"/>
      <c r="AF540" s="89"/>
      <c r="AG540" s="89"/>
      <c r="AH540" s="89"/>
      <c r="AI540" s="89"/>
      <c r="AJ540" s="89"/>
      <c r="AK540" s="89"/>
      <c r="AL540" s="89"/>
      <c r="AM540" s="89"/>
      <c r="AN540" s="89"/>
      <c r="AO540" s="89"/>
      <c r="AP540" s="89"/>
      <c r="AQ540" s="89"/>
      <c r="AR540" s="89"/>
      <c r="AS540" s="89"/>
      <c r="AT540" s="89"/>
    </row>
    <row r="541" spans="1:46" ht="35.1" customHeight="1" x14ac:dyDescent="0.2">
      <c r="A541" s="89"/>
      <c r="B541" s="89"/>
      <c r="C541" s="89"/>
      <c r="D541" s="89"/>
      <c r="E541" s="89"/>
      <c r="F541" s="89"/>
      <c r="G541" s="89"/>
      <c r="H541" s="89"/>
      <c r="I541" s="89"/>
      <c r="J541" s="89"/>
      <c r="K541" s="89"/>
      <c r="L541" s="89"/>
      <c r="M541" s="89"/>
      <c r="N541" s="89"/>
      <c r="O541" s="89"/>
      <c r="P541" s="89"/>
      <c r="Q541" s="89"/>
      <c r="R541" s="89"/>
      <c r="S541" s="89"/>
      <c r="T541" s="89"/>
      <c r="U541" s="89"/>
      <c r="V541" s="89"/>
      <c r="W541" s="89"/>
      <c r="X541" s="89"/>
      <c r="Y541" s="89"/>
      <c r="Z541" s="89"/>
      <c r="AA541" s="89"/>
      <c r="AB541" s="89"/>
      <c r="AC541" s="89"/>
      <c r="AD541" s="89"/>
      <c r="AE541" s="89"/>
      <c r="AF541" s="89"/>
      <c r="AG541" s="89"/>
      <c r="AH541" s="89"/>
      <c r="AI541" s="89"/>
      <c r="AJ541" s="89"/>
      <c r="AK541" s="89"/>
      <c r="AL541" s="89"/>
      <c r="AM541" s="89"/>
      <c r="AN541" s="89"/>
      <c r="AO541" s="89"/>
      <c r="AP541" s="89"/>
      <c r="AQ541" s="89"/>
      <c r="AR541" s="89"/>
      <c r="AS541" s="89"/>
      <c r="AT541" s="89"/>
    </row>
    <row r="542" spans="1:46" ht="35.1" customHeight="1" x14ac:dyDescent="0.2">
      <c r="A542" s="89"/>
      <c r="B542" s="89"/>
      <c r="C542" s="89"/>
      <c r="D542" s="89"/>
      <c r="E542" s="89"/>
      <c r="F542" s="89"/>
      <c r="G542" s="89"/>
      <c r="H542" s="89"/>
      <c r="I542" s="89"/>
      <c r="J542" s="89"/>
      <c r="K542" s="89"/>
      <c r="L542" s="89"/>
      <c r="M542" s="89"/>
      <c r="N542" s="89"/>
      <c r="O542" s="89"/>
      <c r="P542" s="89"/>
      <c r="Q542" s="89"/>
      <c r="R542" s="89"/>
      <c r="S542" s="89"/>
      <c r="T542" s="89"/>
      <c r="U542" s="89"/>
      <c r="V542" s="89"/>
      <c r="W542" s="89"/>
      <c r="X542" s="89"/>
      <c r="Y542" s="89"/>
      <c r="Z542" s="89"/>
      <c r="AA542" s="89"/>
      <c r="AB542" s="89"/>
      <c r="AC542" s="89"/>
      <c r="AD542" s="89"/>
      <c r="AE542" s="89"/>
      <c r="AF542" s="89"/>
      <c r="AG542" s="89"/>
      <c r="AH542" s="89"/>
      <c r="AI542" s="89"/>
      <c r="AJ542" s="89"/>
      <c r="AK542" s="89"/>
      <c r="AL542" s="89"/>
      <c r="AM542" s="89"/>
      <c r="AN542" s="89"/>
      <c r="AO542" s="89"/>
      <c r="AP542" s="89"/>
      <c r="AQ542" s="89"/>
      <c r="AR542" s="89"/>
      <c r="AS542" s="89"/>
      <c r="AT542" s="89"/>
    </row>
    <row r="543" spans="1:46" ht="35.1" customHeight="1" x14ac:dyDescent="0.2">
      <c r="A543" s="89"/>
      <c r="B543" s="89"/>
      <c r="C543" s="89"/>
      <c r="D543" s="89"/>
      <c r="E543" s="89"/>
      <c r="F543" s="89"/>
      <c r="G543" s="89"/>
      <c r="H543" s="89"/>
      <c r="I543" s="89"/>
      <c r="J543" s="89"/>
      <c r="K543" s="89"/>
      <c r="L543" s="89"/>
      <c r="M543" s="89"/>
      <c r="N543" s="89"/>
      <c r="O543" s="89"/>
      <c r="P543" s="89"/>
      <c r="Q543" s="89"/>
      <c r="R543" s="89"/>
      <c r="S543" s="89"/>
      <c r="T543" s="89"/>
      <c r="U543" s="89"/>
      <c r="V543" s="89"/>
      <c r="W543" s="89"/>
      <c r="X543" s="89"/>
      <c r="Y543" s="89"/>
      <c r="Z543" s="89"/>
      <c r="AA543" s="89"/>
      <c r="AB543" s="89"/>
      <c r="AC543" s="89"/>
      <c r="AD543" s="89"/>
      <c r="AE543" s="89"/>
      <c r="AF543" s="89"/>
      <c r="AG543" s="89"/>
      <c r="AH543" s="89"/>
      <c r="AI543" s="89"/>
      <c r="AJ543" s="89"/>
      <c r="AK543" s="89"/>
      <c r="AL543" s="89"/>
      <c r="AM543" s="89"/>
      <c r="AN543" s="89"/>
      <c r="AO543" s="89"/>
      <c r="AP543" s="89"/>
      <c r="AQ543" s="89"/>
      <c r="AR543" s="89"/>
      <c r="AS543" s="89"/>
      <c r="AT543" s="89"/>
    </row>
    <row r="544" spans="1:46" ht="35.1" customHeight="1" x14ac:dyDescent="0.2">
      <c r="A544" s="89"/>
      <c r="B544" s="89"/>
      <c r="C544" s="89"/>
      <c r="D544" s="89"/>
      <c r="E544" s="89"/>
      <c r="F544" s="89"/>
      <c r="G544" s="89"/>
      <c r="H544" s="89"/>
      <c r="I544" s="89"/>
      <c r="J544" s="89"/>
      <c r="K544" s="89"/>
      <c r="L544" s="89"/>
      <c r="M544" s="89"/>
      <c r="N544" s="89"/>
      <c r="O544" s="89"/>
      <c r="P544" s="89"/>
      <c r="Q544" s="89"/>
      <c r="R544" s="89"/>
      <c r="S544" s="89"/>
      <c r="T544" s="89"/>
      <c r="U544" s="89"/>
      <c r="V544" s="89"/>
      <c r="W544" s="89"/>
      <c r="X544" s="89"/>
      <c r="Y544" s="89"/>
      <c r="Z544" s="89"/>
      <c r="AA544" s="89"/>
      <c r="AB544" s="89"/>
      <c r="AC544" s="89"/>
      <c r="AD544" s="89"/>
      <c r="AE544" s="89"/>
      <c r="AF544" s="89"/>
      <c r="AG544" s="89"/>
      <c r="AH544" s="89"/>
      <c r="AI544" s="89"/>
      <c r="AJ544" s="89"/>
      <c r="AK544" s="89"/>
      <c r="AL544" s="89"/>
      <c r="AM544" s="89"/>
      <c r="AN544" s="89"/>
      <c r="AO544" s="89"/>
      <c r="AP544" s="89"/>
      <c r="AQ544" s="89"/>
      <c r="AR544" s="89"/>
      <c r="AS544" s="89"/>
      <c r="AT544" s="89"/>
    </row>
    <row r="545" spans="1:46" ht="35.1" customHeight="1" x14ac:dyDescent="0.2">
      <c r="A545" s="89"/>
      <c r="B545" s="89"/>
      <c r="C545" s="89"/>
      <c r="D545" s="89"/>
      <c r="E545" s="89"/>
      <c r="F545" s="89"/>
      <c r="G545" s="89"/>
      <c r="H545" s="89"/>
      <c r="I545" s="89"/>
      <c r="J545" s="89"/>
      <c r="K545" s="89"/>
      <c r="L545" s="89"/>
      <c r="M545" s="89"/>
      <c r="N545" s="89"/>
      <c r="O545" s="89"/>
      <c r="P545" s="89"/>
      <c r="Q545" s="89"/>
      <c r="R545" s="89"/>
      <c r="S545" s="89"/>
      <c r="T545" s="89"/>
      <c r="U545" s="89"/>
      <c r="V545" s="89"/>
      <c r="W545" s="89"/>
      <c r="X545" s="89"/>
      <c r="Y545" s="89"/>
      <c r="Z545" s="89"/>
      <c r="AA545" s="89"/>
      <c r="AB545" s="89"/>
      <c r="AC545" s="89"/>
      <c r="AD545" s="89"/>
      <c r="AE545" s="89"/>
      <c r="AF545" s="89"/>
      <c r="AG545" s="89"/>
      <c r="AH545" s="89"/>
      <c r="AI545" s="89"/>
      <c r="AJ545" s="89"/>
      <c r="AK545" s="89"/>
      <c r="AL545" s="89"/>
      <c r="AM545" s="89"/>
      <c r="AN545" s="89"/>
      <c r="AO545" s="89"/>
      <c r="AP545" s="89"/>
      <c r="AQ545" s="89"/>
      <c r="AR545" s="89"/>
      <c r="AS545" s="89"/>
      <c r="AT545" s="89"/>
    </row>
    <row r="546" spans="1:46" ht="35.1" customHeight="1" x14ac:dyDescent="0.2">
      <c r="A546" s="89"/>
      <c r="B546" s="89"/>
      <c r="C546" s="89"/>
      <c r="D546" s="89"/>
      <c r="E546" s="89"/>
      <c r="F546" s="89"/>
      <c r="G546" s="89"/>
      <c r="H546" s="89"/>
      <c r="I546" s="89"/>
      <c r="J546" s="89"/>
      <c r="K546" s="89"/>
      <c r="L546" s="89"/>
      <c r="M546" s="89"/>
      <c r="N546" s="89"/>
      <c r="O546" s="89"/>
      <c r="P546" s="89"/>
      <c r="Q546" s="89"/>
      <c r="R546" s="89"/>
      <c r="S546" s="89"/>
      <c r="T546" s="89"/>
      <c r="U546" s="89"/>
      <c r="V546" s="89"/>
      <c r="W546" s="89"/>
      <c r="X546" s="89"/>
      <c r="Y546" s="89"/>
      <c r="Z546" s="89"/>
      <c r="AA546" s="89"/>
      <c r="AB546" s="89"/>
      <c r="AC546" s="89"/>
      <c r="AD546" s="89"/>
      <c r="AE546" s="89"/>
      <c r="AF546" s="89"/>
      <c r="AG546" s="89"/>
      <c r="AH546" s="89"/>
      <c r="AI546" s="89"/>
      <c r="AJ546" s="89"/>
      <c r="AK546" s="89"/>
      <c r="AL546" s="89"/>
      <c r="AM546" s="89"/>
      <c r="AN546" s="89"/>
      <c r="AO546" s="89"/>
      <c r="AP546" s="89"/>
      <c r="AQ546" s="89"/>
      <c r="AR546" s="89"/>
      <c r="AS546" s="89"/>
      <c r="AT546" s="89"/>
    </row>
    <row r="547" spans="1:46" ht="35.1" customHeight="1" x14ac:dyDescent="0.2">
      <c r="A547" s="89"/>
      <c r="B547" s="89"/>
      <c r="C547" s="89"/>
      <c r="D547" s="89"/>
      <c r="E547" s="89"/>
      <c r="F547" s="89"/>
      <c r="G547" s="89"/>
      <c r="H547" s="89"/>
      <c r="I547" s="89"/>
      <c r="J547" s="89"/>
      <c r="K547" s="89"/>
      <c r="L547" s="89"/>
      <c r="M547" s="89"/>
      <c r="N547" s="89"/>
      <c r="O547" s="89"/>
      <c r="P547" s="89"/>
      <c r="Q547" s="89"/>
      <c r="R547" s="89"/>
      <c r="S547" s="89"/>
      <c r="T547" s="89"/>
      <c r="U547" s="89"/>
      <c r="V547" s="89"/>
      <c r="W547" s="89"/>
      <c r="X547" s="89"/>
      <c r="Y547" s="89"/>
      <c r="Z547" s="89"/>
      <c r="AA547" s="89"/>
      <c r="AB547" s="89"/>
      <c r="AC547" s="89"/>
      <c r="AD547" s="89"/>
      <c r="AE547" s="89"/>
      <c r="AF547" s="89"/>
      <c r="AG547" s="89"/>
      <c r="AH547" s="89"/>
      <c r="AI547" s="89"/>
      <c r="AJ547" s="89"/>
      <c r="AK547" s="89"/>
      <c r="AL547" s="89"/>
      <c r="AM547" s="89"/>
      <c r="AN547" s="89"/>
      <c r="AO547" s="89"/>
      <c r="AP547" s="89"/>
      <c r="AQ547" s="89"/>
      <c r="AR547" s="89"/>
      <c r="AS547" s="89"/>
      <c r="AT547" s="89"/>
    </row>
    <row r="548" spans="1:46" ht="35.1" customHeight="1" x14ac:dyDescent="0.2">
      <c r="A548" s="89"/>
      <c r="B548" s="89"/>
      <c r="C548" s="89"/>
      <c r="D548" s="89"/>
      <c r="E548" s="89"/>
      <c r="F548" s="89"/>
      <c r="G548" s="89"/>
      <c r="H548" s="89"/>
      <c r="I548" s="89"/>
      <c r="J548" s="89"/>
      <c r="K548" s="89"/>
      <c r="L548" s="89"/>
      <c r="M548" s="89"/>
      <c r="N548" s="89"/>
      <c r="O548" s="89"/>
      <c r="P548" s="89"/>
      <c r="Q548" s="89"/>
      <c r="R548" s="89"/>
      <c r="S548" s="89"/>
      <c r="T548" s="89"/>
      <c r="U548" s="89"/>
      <c r="V548" s="89"/>
      <c r="W548" s="89"/>
      <c r="X548" s="89"/>
      <c r="Y548" s="89"/>
      <c r="Z548" s="89"/>
      <c r="AA548" s="89"/>
      <c r="AB548" s="89"/>
      <c r="AC548" s="89"/>
      <c r="AD548" s="89"/>
      <c r="AE548" s="89"/>
      <c r="AF548" s="89"/>
      <c r="AG548" s="89"/>
      <c r="AH548" s="89"/>
      <c r="AI548" s="89"/>
      <c r="AJ548" s="89"/>
      <c r="AK548" s="89"/>
      <c r="AL548" s="89"/>
      <c r="AM548" s="89"/>
      <c r="AN548" s="89"/>
      <c r="AO548" s="89"/>
      <c r="AP548" s="89"/>
      <c r="AQ548" s="89"/>
      <c r="AR548" s="89"/>
      <c r="AS548" s="89"/>
      <c r="AT548" s="89"/>
    </row>
    <row r="549" spans="1:46" ht="35.1" customHeight="1" x14ac:dyDescent="0.2">
      <c r="A549" s="89"/>
      <c r="B549" s="89"/>
      <c r="C549" s="89"/>
      <c r="D549" s="89"/>
      <c r="E549" s="89"/>
      <c r="F549" s="89"/>
      <c r="G549" s="89"/>
      <c r="H549" s="89"/>
      <c r="I549" s="89"/>
      <c r="J549" s="89"/>
      <c r="K549" s="89"/>
      <c r="L549" s="89"/>
      <c r="M549" s="89"/>
      <c r="N549" s="89"/>
      <c r="O549" s="89"/>
      <c r="P549" s="89"/>
      <c r="Q549" s="89"/>
      <c r="R549" s="89"/>
      <c r="S549" s="89"/>
      <c r="T549" s="89"/>
      <c r="U549" s="89"/>
      <c r="V549" s="89"/>
      <c r="W549" s="89"/>
      <c r="X549" s="89"/>
      <c r="Y549" s="89"/>
      <c r="Z549" s="89"/>
      <c r="AA549" s="89"/>
      <c r="AB549" s="89"/>
      <c r="AC549" s="89"/>
      <c r="AD549" s="89"/>
      <c r="AE549" s="89"/>
      <c r="AF549" s="89"/>
      <c r="AG549" s="89"/>
      <c r="AH549" s="89"/>
      <c r="AI549" s="89"/>
      <c r="AJ549" s="89"/>
      <c r="AK549" s="89"/>
      <c r="AL549" s="89"/>
      <c r="AM549" s="89"/>
      <c r="AN549" s="89"/>
      <c r="AO549" s="89"/>
      <c r="AP549" s="89"/>
      <c r="AQ549" s="89"/>
      <c r="AR549" s="89"/>
      <c r="AS549" s="89"/>
      <c r="AT549" s="89"/>
    </row>
    <row r="550" spans="1:46" ht="35.1" customHeight="1" x14ac:dyDescent="0.2">
      <c r="A550" s="89"/>
      <c r="B550" s="89"/>
      <c r="C550" s="89"/>
      <c r="D550" s="89"/>
      <c r="E550" s="89"/>
      <c r="F550" s="89"/>
      <c r="G550" s="89"/>
      <c r="H550" s="89"/>
      <c r="I550" s="89"/>
      <c r="J550" s="89"/>
      <c r="K550" s="89"/>
      <c r="L550" s="89"/>
      <c r="M550" s="89"/>
      <c r="N550" s="89"/>
      <c r="O550" s="89"/>
      <c r="P550" s="89"/>
      <c r="Q550" s="89"/>
      <c r="R550" s="89"/>
      <c r="S550" s="89"/>
      <c r="T550" s="89"/>
      <c r="U550" s="89"/>
      <c r="V550" s="89"/>
      <c r="W550" s="89"/>
      <c r="X550" s="89"/>
      <c r="Y550" s="89"/>
      <c r="Z550" s="89"/>
      <c r="AA550" s="89"/>
      <c r="AB550" s="89"/>
      <c r="AC550" s="89"/>
      <c r="AD550" s="89"/>
      <c r="AE550" s="89"/>
      <c r="AF550" s="89"/>
      <c r="AG550" s="89"/>
      <c r="AH550" s="89"/>
      <c r="AI550" s="89"/>
      <c r="AJ550" s="89"/>
      <c r="AK550" s="89"/>
      <c r="AL550" s="89"/>
      <c r="AM550" s="89"/>
      <c r="AN550" s="89"/>
      <c r="AO550" s="89"/>
      <c r="AP550" s="89"/>
      <c r="AQ550" s="89"/>
      <c r="AR550" s="89"/>
      <c r="AS550" s="89"/>
      <c r="AT550" s="89"/>
    </row>
    <row r="551" spans="1:46" ht="35.1" customHeight="1" x14ac:dyDescent="0.2">
      <c r="A551" s="89"/>
      <c r="B551" s="89"/>
      <c r="C551" s="89"/>
      <c r="D551" s="89"/>
      <c r="E551" s="89"/>
      <c r="F551" s="89"/>
      <c r="G551" s="89"/>
      <c r="H551" s="89"/>
      <c r="I551" s="89"/>
      <c r="J551" s="89"/>
      <c r="K551" s="89"/>
      <c r="L551" s="89"/>
      <c r="M551" s="89"/>
      <c r="N551" s="89"/>
      <c r="O551" s="89"/>
      <c r="P551" s="89"/>
      <c r="Q551" s="89"/>
      <c r="R551" s="89"/>
      <c r="S551" s="89"/>
      <c r="T551" s="89"/>
      <c r="U551" s="89"/>
      <c r="V551" s="89"/>
      <c r="W551" s="89"/>
      <c r="X551" s="89"/>
      <c r="Y551" s="89"/>
      <c r="Z551" s="89"/>
      <c r="AA551" s="89"/>
      <c r="AB551" s="89"/>
      <c r="AC551" s="89"/>
      <c r="AD551" s="89"/>
      <c r="AE551" s="89"/>
      <c r="AF551" s="89"/>
      <c r="AG551" s="89"/>
      <c r="AH551" s="89"/>
      <c r="AI551" s="89"/>
      <c r="AJ551" s="89"/>
      <c r="AK551" s="89"/>
      <c r="AL551" s="89"/>
      <c r="AM551" s="89"/>
      <c r="AN551" s="89"/>
      <c r="AO551" s="89"/>
      <c r="AP551" s="89"/>
      <c r="AQ551" s="89"/>
      <c r="AR551" s="89"/>
      <c r="AS551" s="89"/>
      <c r="AT551" s="89"/>
    </row>
    <row r="552" spans="1:46" ht="35.1" customHeight="1" x14ac:dyDescent="0.2">
      <c r="A552" s="89"/>
      <c r="B552" s="89"/>
      <c r="C552" s="89"/>
      <c r="D552" s="89"/>
      <c r="E552" s="89"/>
      <c r="F552" s="89"/>
      <c r="G552" s="89"/>
      <c r="H552" s="89"/>
      <c r="I552" s="89"/>
      <c r="J552" s="89"/>
      <c r="K552" s="89"/>
      <c r="L552" s="89"/>
      <c r="M552" s="89"/>
      <c r="N552" s="89"/>
      <c r="O552" s="89"/>
      <c r="P552" s="89"/>
      <c r="Q552" s="89"/>
      <c r="R552" s="89"/>
      <c r="S552" s="89"/>
      <c r="T552" s="89"/>
      <c r="U552" s="89"/>
      <c r="V552" s="89"/>
      <c r="W552" s="89"/>
      <c r="X552" s="89"/>
      <c r="Y552" s="89"/>
      <c r="Z552" s="89"/>
      <c r="AA552" s="89"/>
      <c r="AB552" s="89"/>
      <c r="AC552" s="89"/>
      <c r="AD552" s="89"/>
      <c r="AE552" s="89"/>
      <c r="AF552" s="89"/>
      <c r="AG552" s="89"/>
      <c r="AH552" s="89"/>
      <c r="AI552" s="89"/>
      <c r="AJ552" s="89"/>
      <c r="AK552" s="89"/>
      <c r="AL552" s="89"/>
      <c r="AM552" s="89"/>
      <c r="AN552" s="89"/>
      <c r="AO552" s="89"/>
      <c r="AP552" s="89"/>
      <c r="AQ552" s="89"/>
      <c r="AR552" s="89"/>
      <c r="AS552" s="89"/>
      <c r="AT552" s="89"/>
    </row>
    <row r="553" spans="1:46" ht="35.1" customHeight="1" x14ac:dyDescent="0.2">
      <c r="A553" s="89"/>
      <c r="B553" s="89"/>
      <c r="C553" s="89"/>
      <c r="D553" s="89"/>
      <c r="E553" s="89"/>
      <c r="F553" s="89"/>
      <c r="G553" s="89"/>
      <c r="H553" s="89"/>
      <c r="I553" s="89"/>
      <c r="J553" s="89"/>
      <c r="K553" s="89"/>
      <c r="L553" s="89"/>
      <c r="M553" s="89"/>
      <c r="N553" s="89"/>
      <c r="O553" s="89"/>
      <c r="P553" s="89"/>
      <c r="Q553" s="89"/>
      <c r="R553" s="89"/>
      <c r="S553" s="89"/>
      <c r="T553" s="89"/>
      <c r="U553" s="89"/>
      <c r="V553" s="89"/>
      <c r="W553" s="89"/>
      <c r="X553" s="89"/>
      <c r="Y553" s="89"/>
      <c r="Z553" s="89"/>
      <c r="AA553" s="89"/>
      <c r="AB553" s="89"/>
      <c r="AC553" s="89"/>
      <c r="AD553" s="89"/>
      <c r="AE553" s="89"/>
      <c r="AF553" s="89"/>
      <c r="AG553" s="89"/>
      <c r="AH553" s="89"/>
      <c r="AI553" s="89"/>
      <c r="AJ553" s="89"/>
      <c r="AK553" s="89"/>
      <c r="AL553" s="89"/>
      <c r="AM553" s="89"/>
      <c r="AN553" s="89"/>
      <c r="AO553" s="89"/>
      <c r="AP553" s="89"/>
      <c r="AQ553" s="89"/>
      <c r="AR553" s="89"/>
      <c r="AS553" s="89"/>
      <c r="AT553" s="89"/>
    </row>
    <row r="554" spans="1:46" ht="35.1" customHeight="1" x14ac:dyDescent="0.2">
      <c r="A554" s="89"/>
      <c r="B554" s="89"/>
      <c r="C554" s="89"/>
      <c r="D554" s="89"/>
      <c r="E554" s="89"/>
      <c r="F554" s="89"/>
      <c r="G554" s="89"/>
      <c r="H554" s="89"/>
      <c r="I554" s="89"/>
      <c r="J554" s="89"/>
      <c r="K554" s="89"/>
      <c r="L554" s="89"/>
      <c r="M554" s="89"/>
      <c r="N554" s="89"/>
      <c r="O554" s="89"/>
      <c r="P554" s="89"/>
      <c r="Q554" s="89"/>
      <c r="R554" s="89"/>
      <c r="S554" s="89"/>
      <c r="T554" s="89"/>
      <c r="U554" s="89"/>
      <c r="V554" s="89"/>
      <c r="W554" s="89"/>
      <c r="X554" s="89"/>
      <c r="Y554" s="89"/>
      <c r="Z554" s="89"/>
      <c r="AA554" s="89"/>
      <c r="AB554" s="89"/>
      <c r="AC554" s="89"/>
      <c r="AD554" s="89"/>
      <c r="AE554" s="89"/>
      <c r="AF554" s="89"/>
      <c r="AG554" s="89"/>
      <c r="AH554" s="89"/>
      <c r="AI554" s="89"/>
      <c r="AJ554" s="89"/>
      <c r="AK554" s="89"/>
      <c r="AL554" s="89"/>
      <c r="AM554" s="89"/>
      <c r="AN554" s="89"/>
      <c r="AO554" s="89"/>
      <c r="AP554" s="89"/>
      <c r="AQ554" s="89"/>
      <c r="AR554" s="89"/>
      <c r="AS554" s="89"/>
      <c r="AT554" s="89"/>
    </row>
    <row r="555" spans="1:46" ht="35.1" customHeight="1" x14ac:dyDescent="0.2">
      <c r="A555" s="89"/>
      <c r="B555" s="89"/>
      <c r="C555" s="89"/>
      <c r="D555" s="89"/>
      <c r="E555" s="89"/>
      <c r="F555" s="89"/>
      <c r="G555" s="89"/>
      <c r="H555" s="89"/>
      <c r="I555" s="89"/>
      <c r="J555" s="89"/>
      <c r="K555" s="89"/>
      <c r="L555" s="89"/>
      <c r="M555" s="89"/>
      <c r="N555" s="89"/>
      <c r="O555" s="89"/>
      <c r="P555" s="89"/>
      <c r="Q555" s="89"/>
      <c r="R555" s="89"/>
      <c r="S555" s="89"/>
      <c r="T555" s="89"/>
      <c r="U555" s="89"/>
      <c r="V555" s="89"/>
      <c r="W555" s="89"/>
      <c r="X555" s="89"/>
      <c r="Y555" s="89"/>
      <c r="Z555" s="89"/>
      <c r="AA555" s="89"/>
      <c r="AB555" s="89"/>
      <c r="AC555" s="89"/>
      <c r="AD555" s="89"/>
      <c r="AE555" s="89"/>
      <c r="AF555" s="89"/>
      <c r="AG555" s="89"/>
      <c r="AH555" s="89"/>
      <c r="AI555" s="89"/>
      <c r="AJ555" s="89"/>
      <c r="AK555" s="89"/>
      <c r="AL555" s="89"/>
      <c r="AM555" s="89"/>
      <c r="AN555" s="89"/>
      <c r="AO555" s="89"/>
      <c r="AP555" s="89"/>
      <c r="AQ555" s="89"/>
      <c r="AR555" s="89"/>
      <c r="AS555" s="89"/>
      <c r="AT555" s="89"/>
    </row>
    <row r="556" spans="1:46" ht="35.1" customHeight="1" x14ac:dyDescent="0.2">
      <c r="A556" s="89"/>
      <c r="B556" s="89"/>
      <c r="C556" s="89"/>
      <c r="D556" s="89"/>
      <c r="E556" s="89"/>
      <c r="F556" s="89"/>
      <c r="G556" s="89"/>
      <c r="H556" s="89"/>
      <c r="I556" s="89"/>
      <c r="J556" s="89"/>
      <c r="K556" s="89"/>
      <c r="L556" s="89"/>
      <c r="M556" s="89"/>
      <c r="N556" s="89"/>
      <c r="O556" s="89"/>
      <c r="P556" s="89"/>
      <c r="Q556" s="89"/>
      <c r="R556" s="89"/>
      <c r="S556" s="89"/>
      <c r="T556" s="89"/>
      <c r="U556" s="89"/>
      <c r="V556" s="89"/>
      <c r="W556" s="89"/>
      <c r="X556" s="89"/>
      <c r="Y556" s="89"/>
      <c r="Z556" s="89"/>
      <c r="AA556" s="89"/>
      <c r="AB556" s="89"/>
      <c r="AC556" s="89"/>
      <c r="AD556" s="89"/>
      <c r="AE556" s="89"/>
      <c r="AF556" s="89"/>
      <c r="AG556" s="89"/>
      <c r="AH556" s="89"/>
      <c r="AI556" s="89"/>
      <c r="AJ556" s="89"/>
      <c r="AK556" s="89"/>
      <c r="AL556" s="89"/>
      <c r="AM556" s="89"/>
      <c r="AN556" s="89"/>
      <c r="AO556" s="89"/>
      <c r="AP556" s="89"/>
      <c r="AQ556" s="89"/>
      <c r="AR556" s="89"/>
      <c r="AS556" s="89"/>
      <c r="AT556" s="89"/>
    </row>
    <row r="557" spans="1:46" ht="35.1" customHeight="1" x14ac:dyDescent="0.2">
      <c r="A557" s="89"/>
      <c r="B557" s="89"/>
      <c r="C557" s="89"/>
      <c r="D557" s="89"/>
      <c r="E557" s="89"/>
      <c r="F557" s="89"/>
      <c r="G557" s="89"/>
      <c r="H557" s="89"/>
      <c r="I557" s="89"/>
      <c r="J557" s="89"/>
      <c r="K557" s="89"/>
      <c r="L557" s="89"/>
      <c r="M557" s="89"/>
      <c r="N557" s="89"/>
      <c r="O557" s="89"/>
      <c r="P557" s="89"/>
      <c r="Q557" s="89"/>
      <c r="R557" s="89"/>
      <c r="S557" s="89"/>
      <c r="T557" s="89"/>
      <c r="U557" s="89"/>
      <c r="V557" s="89"/>
      <c r="W557" s="89"/>
      <c r="X557" s="89"/>
      <c r="Y557" s="89"/>
      <c r="Z557" s="89"/>
      <c r="AA557" s="89"/>
      <c r="AB557" s="89"/>
      <c r="AC557" s="89"/>
      <c r="AD557" s="89"/>
      <c r="AE557" s="89"/>
      <c r="AF557" s="89"/>
      <c r="AG557" s="89"/>
      <c r="AH557" s="89"/>
      <c r="AI557" s="89"/>
      <c r="AJ557" s="89"/>
      <c r="AK557" s="89"/>
      <c r="AL557" s="89"/>
      <c r="AM557" s="89"/>
      <c r="AN557" s="89"/>
      <c r="AO557" s="89"/>
      <c r="AP557" s="89"/>
      <c r="AQ557" s="89"/>
      <c r="AR557" s="89"/>
      <c r="AS557" s="89"/>
      <c r="AT557" s="89"/>
    </row>
    <row r="558" spans="1:46" ht="35.1" customHeight="1" x14ac:dyDescent="0.2">
      <c r="A558" s="89"/>
      <c r="B558" s="89"/>
      <c r="C558" s="89"/>
      <c r="D558" s="89"/>
      <c r="E558" s="89"/>
      <c r="F558" s="89"/>
      <c r="G558" s="89"/>
      <c r="H558" s="89"/>
      <c r="I558" s="89"/>
      <c r="J558" s="89"/>
      <c r="K558" s="89"/>
      <c r="L558" s="89"/>
      <c r="M558" s="89"/>
      <c r="N558" s="89"/>
      <c r="O558" s="89"/>
      <c r="P558" s="89"/>
      <c r="Q558" s="89"/>
      <c r="R558" s="89"/>
      <c r="S558" s="89"/>
      <c r="T558" s="89"/>
      <c r="U558" s="89"/>
      <c r="V558" s="89"/>
      <c r="W558" s="89"/>
      <c r="X558" s="89"/>
      <c r="Y558" s="89"/>
      <c r="Z558" s="89"/>
      <c r="AA558" s="89"/>
      <c r="AB558" s="89"/>
      <c r="AC558" s="89"/>
      <c r="AD558" s="89"/>
      <c r="AE558" s="89"/>
      <c r="AF558" s="89"/>
      <c r="AG558" s="89"/>
      <c r="AH558" s="89"/>
      <c r="AI558" s="89"/>
      <c r="AJ558" s="89"/>
      <c r="AK558" s="89"/>
      <c r="AL558" s="89"/>
      <c r="AM558" s="89"/>
      <c r="AN558" s="89"/>
      <c r="AO558" s="89"/>
      <c r="AP558" s="89"/>
      <c r="AQ558" s="89"/>
      <c r="AR558" s="89"/>
      <c r="AS558" s="89"/>
      <c r="AT558" s="89"/>
    </row>
    <row r="559" spans="1:46" ht="35.1" customHeight="1" x14ac:dyDescent="0.2">
      <c r="A559" s="89"/>
      <c r="B559" s="89"/>
      <c r="C559" s="89"/>
      <c r="D559" s="89"/>
      <c r="E559" s="89"/>
      <c r="F559" s="89"/>
      <c r="G559" s="89"/>
      <c r="H559" s="89"/>
      <c r="I559" s="89"/>
      <c r="J559" s="89"/>
      <c r="K559" s="89"/>
      <c r="L559" s="89"/>
      <c r="M559" s="89"/>
      <c r="N559" s="89"/>
      <c r="O559" s="89"/>
      <c r="P559" s="89"/>
      <c r="Q559" s="89"/>
      <c r="R559" s="89"/>
      <c r="S559" s="89"/>
      <c r="T559" s="89"/>
      <c r="U559" s="89"/>
      <c r="V559" s="89"/>
      <c r="W559" s="89"/>
      <c r="X559" s="89"/>
      <c r="Y559" s="89"/>
      <c r="Z559" s="89"/>
      <c r="AA559" s="89"/>
      <c r="AB559" s="89"/>
      <c r="AC559" s="89"/>
      <c r="AD559" s="89"/>
      <c r="AE559" s="89"/>
      <c r="AF559" s="89"/>
      <c r="AG559" s="89"/>
      <c r="AH559" s="89"/>
      <c r="AI559" s="89"/>
      <c r="AJ559" s="89"/>
      <c r="AK559" s="89"/>
      <c r="AL559" s="89"/>
      <c r="AM559" s="89"/>
      <c r="AN559" s="89"/>
      <c r="AO559" s="89"/>
      <c r="AP559" s="89"/>
      <c r="AQ559" s="89"/>
      <c r="AR559" s="89"/>
      <c r="AS559" s="89"/>
      <c r="AT559" s="89"/>
    </row>
    <row r="560" spans="1:46" ht="35.1" customHeight="1" x14ac:dyDescent="0.2">
      <c r="A560" s="89"/>
      <c r="B560" s="89"/>
      <c r="C560" s="89"/>
      <c r="D560" s="89"/>
      <c r="E560" s="89"/>
      <c r="F560" s="89"/>
      <c r="G560" s="89"/>
      <c r="H560" s="89"/>
      <c r="I560" s="89"/>
      <c r="J560" s="89"/>
      <c r="K560" s="89"/>
      <c r="L560" s="89"/>
      <c r="M560" s="89"/>
      <c r="N560" s="89"/>
      <c r="O560" s="89"/>
      <c r="P560" s="89"/>
      <c r="Q560" s="89"/>
      <c r="R560" s="89"/>
      <c r="S560" s="89"/>
      <c r="T560" s="89"/>
      <c r="U560" s="89"/>
      <c r="V560" s="89"/>
      <c r="W560" s="89"/>
      <c r="X560" s="89"/>
      <c r="Y560" s="89"/>
      <c r="Z560" s="89"/>
      <c r="AA560" s="89"/>
      <c r="AB560" s="89"/>
      <c r="AC560" s="89"/>
      <c r="AD560" s="89"/>
      <c r="AE560" s="89"/>
      <c r="AF560" s="89"/>
      <c r="AG560" s="89"/>
      <c r="AH560" s="89"/>
      <c r="AI560" s="89"/>
      <c r="AJ560" s="89"/>
      <c r="AK560" s="89"/>
      <c r="AL560" s="89"/>
      <c r="AM560" s="89"/>
      <c r="AN560" s="89"/>
      <c r="AO560" s="89"/>
      <c r="AP560" s="89"/>
      <c r="AQ560" s="89"/>
      <c r="AR560" s="89"/>
      <c r="AS560" s="89"/>
      <c r="AT560" s="89"/>
    </row>
    <row r="561" spans="1:46" ht="35.1" customHeight="1" x14ac:dyDescent="0.2">
      <c r="A561" s="89"/>
      <c r="B561" s="89"/>
      <c r="C561" s="89"/>
      <c r="D561" s="89"/>
      <c r="E561" s="89"/>
      <c r="F561" s="89"/>
      <c r="G561" s="89"/>
      <c r="H561" s="89"/>
      <c r="I561" s="89"/>
      <c r="J561" s="89"/>
      <c r="K561" s="89"/>
      <c r="L561" s="89"/>
      <c r="M561" s="89"/>
      <c r="N561" s="89"/>
      <c r="O561" s="89"/>
      <c r="P561" s="89"/>
      <c r="Q561" s="89"/>
      <c r="R561" s="89"/>
      <c r="S561" s="89"/>
      <c r="T561" s="89"/>
      <c r="U561" s="89"/>
      <c r="V561" s="89"/>
      <c r="W561" s="89"/>
      <c r="X561" s="89"/>
      <c r="Y561" s="89"/>
      <c r="Z561" s="89"/>
      <c r="AA561" s="89"/>
      <c r="AB561" s="89"/>
      <c r="AC561" s="89"/>
      <c r="AD561" s="89"/>
      <c r="AE561" s="89"/>
      <c r="AF561" s="89"/>
      <c r="AG561" s="89"/>
      <c r="AH561" s="89"/>
      <c r="AI561" s="89"/>
      <c r="AJ561" s="89"/>
      <c r="AK561" s="89"/>
      <c r="AL561" s="89"/>
      <c r="AM561" s="89"/>
      <c r="AN561" s="89"/>
      <c r="AO561" s="89"/>
      <c r="AP561" s="89"/>
      <c r="AQ561" s="89"/>
      <c r="AR561" s="89"/>
      <c r="AS561" s="89"/>
      <c r="AT561" s="89"/>
    </row>
    <row r="562" spans="1:46" ht="35.1" customHeight="1" x14ac:dyDescent="0.2">
      <c r="A562" s="89"/>
      <c r="B562" s="89"/>
      <c r="C562" s="89"/>
      <c r="D562" s="89"/>
      <c r="E562" s="89"/>
      <c r="F562" s="89"/>
      <c r="G562" s="89"/>
      <c r="H562" s="89"/>
      <c r="I562" s="89"/>
      <c r="J562" s="89"/>
      <c r="K562" s="89"/>
      <c r="L562" s="89"/>
      <c r="M562" s="89"/>
      <c r="N562" s="89"/>
      <c r="O562" s="89"/>
      <c r="P562" s="89"/>
      <c r="Q562" s="89"/>
      <c r="R562" s="89"/>
      <c r="S562" s="89"/>
      <c r="T562" s="89"/>
      <c r="U562" s="89"/>
      <c r="V562" s="89"/>
      <c r="W562" s="89"/>
      <c r="X562" s="89"/>
      <c r="Y562" s="89"/>
      <c r="Z562" s="89"/>
      <c r="AA562" s="89"/>
      <c r="AB562" s="89"/>
      <c r="AC562" s="89"/>
      <c r="AD562" s="89"/>
      <c r="AE562" s="89"/>
      <c r="AF562" s="89"/>
      <c r="AG562" s="89"/>
      <c r="AH562" s="89"/>
      <c r="AI562" s="89"/>
      <c r="AJ562" s="89"/>
      <c r="AK562" s="89"/>
      <c r="AL562" s="89"/>
      <c r="AM562" s="89"/>
      <c r="AN562" s="89"/>
      <c r="AO562" s="89"/>
      <c r="AP562" s="89"/>
      <c r="AQ562" s="89"/>
      <c r="AR562" s="89"/>
      <c r="AS562" s="89"/>
      <c r="AT562" s="89"/>
    </row>
    <row r="563" spans="1:46" ht="35.1" customHeight="1" x14ac:dyDescent="0.2">
      <c r="A563" s="89"/>
      <c r="B563" s="89"/>
      <c r="C563" s="89"/>
      <c r="D563" s="89"/>
      <c r="E563" s="89"/>
      <c r="F563" s="89"/>
      <c r="G563" s="89"/>
      <c r="H563" s="89"/>
      <c r="I563" s="89"/>
      <c r="J563" s="89"/>
      <c r="K563" s="89"/>
      <c r="L563" s="89"/>
      <c r="M563" s="89"/>
      <c r="N563" s="89"/>
      <c r="O563" s="89"/>
      <c r="P563" s="89"/>
      <c r="Q563" s="89"/>
      <c r="R563" s="89"/>
      <c r="S563" s="89"/>
      <c r="T563" s="89"/>
      <c r="U563" s="89"/>
      <c r="V563" s="89"/>
      <c r="W563" s="89"/>
      <c r="X563" s="89"/>
      <c r="Y563" s="89"/>
      <c r="Z563" s="89"/>
      <c r="AA563" s="89"/>
      <c r="AB563" s="89"/>
      <c r="AC563" s="89"/>
      <c r="AD563" s="89"/>
      <c r="AE563" s="89"/>
      <c r="AF563" s="89"/>
      <c r="AG563" s="89"/>
      <c r="AH563" s="89"/>
      <c r="AI563" s="89"/>
      <c r="AJ563" s="89"/>
      <c r="AK563" s="89"/>
      <c r="AL563" s="89"/>
      <c r="AM563" s="89"/>
      <c r="AN563" s="89"/>
      <c r="AO563" s="89"/>
      <c r="AP563" s="89"/>
      <c r="AQ563" s="89"/>
      <c r="AR563" s="89"/>
      <c r="AS563" s="89"/>
      <c r="AT563" s="89"/>
    </row>
    <row r="564" spans="1:46" ht="35.1" customHeight="1" x14ac:dyDescent="0.2">
      <c r="A564" s="89"/>
      <c r="B564" s="89"/>
      <c r="C564" s="89"/>
      <c r="D564" s="89"/>
      <c r="E564" s="89"/>
      <c r="F564" s="89"/>
      <c r="G564" s="89"/>
      <c r="H564" s="89"/>
      <c r="I564" s="89"/>
      <c r="J564" s="89"/>
      <c r="K564" s="89"/>
      <c r="L564" s="89"/>
      <c r="M564" s="89"/>
      <c r="N564" s="89"/>
      <c r="O564" s="89"/>
      <c r="P564" s="89"/>
      <c r="Q564" s="89"/>
      <c r="R564" s="89"/>
      <c r="S564" s="89"/>
      <c r="T564" s="89"/>
      <c r="U564" s="89"/>
      <c r="V564" s="89"/>
      <c r="W564" s="89"/>
      <c r="X564" s="89"/>
      <c r="Y564" s="89"/>
      <c r="Z564" s="89"/>
      <c r="AA564" s="89"/>
      <c r="AB564" s="89"/>
      <c r="AC564" s="89"/>
      <c r="AD564" s="89"/>
      <c r="AE564" s="89"/>
      <c r="AF564" s="89"/>
      <c r="AG564" s="89"/>
      <c r="AH564" s="89"/>
      <c r="AI564" s="89"/>
      <c r="AJ564" s="89"/>
      <c r="AK564" s="89"/>
      <c r="AL564" s="89"/>
      <c r="AM564" s="89"/>
      <c r="AN564" s="89"/>
      <c r="AO564" s="89"/>
      <c r="AP564" s="89"/>
      <c r="AQ564" s="89"/>
      <c r="AR564" s="89"/>
      <c r="AS564" s="89"/>
      <c r="AT564" s="89"/>
    </row>
    <row r="565" spans="1:46" ht="35.1" customHeight="1" x14ac:dyDescent="0.2">
      <c r="A565" s="89"/>
      <c r="B565" s="89"/>
      <c r="C565" s="89"/>
      <c r="D565" s="89"/>
      <c r="E565" s="89"/>
      <c r="F565" s="89"/>
      <c r="G565" s="89"/>
      <c r="H565" s="89"/>
      <c r="I565" s="89"/>
      <c r="J565" s="89"/>
      <c r="K565" s="89"/>
      <c r="L565" s="89"/>
      <c r="M565" s="89"/>
      <c r="N565" s="89"/>
      <c r="O565" s="89"/>
      <c r="P565" s="89"/>
      <c r="Q565" s="89"/>
      <c r="R565" s="89"/>
      <c r="S565" s="89"/>
      <c r="T565" s="89"/>
      <c r="U565" s="89"/>
      <c r="V565" s="89"/>
      <c r="W565" s="89"/>
      <c r="X565" s="89"/>
      <c r="Y565" s="89"/>
      <c r="Z565" s="89"/>
      <c r="AA565" s="89"/>
      <c r="AB565" s="89"/>
      <c r="AC565" s="89"/>
      <c r="AD565" s="89"/>
      <c r="AE565" s="89"/>
      <c r="AF565" s="89"/>
      <c r="AG565" s="89"/>
      <c r="AH565" s="89"/>
      <c r="AI565" s="89"/>
      <c r="AJ565" s="89"/>
      <c r="AK565" s="89"/>
      <c r="AL565" s="89"/>
      <c r="AM565" s="89"/>
      <c r="AN565" s="89"/>
      <c r="AO565" s="89"/>
      <c r="AP565" s="89"/>
      <c r="AQ565" s="89"/>
      <c r="AR565" s="89"/>
      <c r="AS565" s="89"/>
      <c r="AT565" s="89"/>
    </row>
    <row r="566" spans="1:46" ht="35.1" customHeight="1" x14ac:dyDescent="0.2">
      <c r="A566" s="89"/>
      <c r="B566" s="89"/>
      <c r="C566" s="89"/>
      <c r="D566" s="89"/>
      <c r="E566" s="89"/>
      <c r="F566" s="89"/>
      <c r="G566" s="89"/>
      <c r="H566" s="89"/>
      <c r="I566" s="89"/>
      <c r="J566" s="89"/>
      <c r="K566" s="89"/>
      <c r="L566" s="89"/>
      <c r="M566" s="89"/>
      <c r="N566" s="89"/>
      <c r="O566" s="89"/>
      <c r="P566" s="89"/>
      <c r="Q566" s="89"/>
      <c r="R566" s="89"/>
      <c r="S566" s="89"/>
      <c r="T566" s="89"/>
      <c r="U566" s="89"/>
      <c r="V566" s="89"/>
      <c r="W566" s="89"/>
      <c r="X566" s="89"/>
      <c r="Y566" s="89"/>
      <c r="Z566" s="89"/>
      <c r="AA566" s="89"/>
      <c r="AB566" s="89"/>
      <c r="AC566" s="89"/>
      <c r="AD566" s="89"/>
      <c r="AE566" s="89"/>
      <c r="AF566" s="89"/>
      <c r="AG566" s="89"/>
      <c r="AH566" s="89"/>
      <c r="AI566" s="89"/>
      <c r="AJ566" s="89"/>
      <c r="AK566" s="89"/>
      <c r="AL566" s="89"/>
      <c r="AM566" s="89"/>
      <c r="AN566" s="89"/>
      <c r="AO566" s="89"/>
      <c r="AP566" s="89"/>
      <c r="AQ566" s="89"/>
      <c r="AR566" s="89"/>
      <c r="AS566" s="89"/>
      <c r="AT566" s="89"/>
    </row>
    <row r="567" spans="1:46" ht="35.1" customHeight="1" x14ac:dyDescent="0.2">
      <c r="A567" s="89"/>
      <c r="B567" s="89"/>
      <c r="C567" s="89"/>
      <c r="D567" s="89"/>
      <c r="E567" s="89"/>
      <c r="F567" s="89"/>
      <c r="G567" s="89"/>
      <c r="H567" s="89"/>
      <c r="I567" s="89"/>
      <c r="J567" s="89"/>
      <c r="K567" s="89"/>
      <c r="L567" s="89"/>
      <c r="M567" s="89"/>
      <c r="N567" s="89"/>
      <c r="O567" s="89"/>
      <c r="P567" s="89"/>
      <c r="Q567" s="89"/>
      <c r="R567" s="89"/>
      <c r="S567" s="89"/>
      <c r="T567" s="89"/>
      <c r="U567" s="89"/>
      <c r="V567" s="89"/>
      <c r="W567" s="89"/>
      <c r="X567" s="89"/>
      <c r="Y567" s="89"/>
      <c r="Z567" s="89"/>
      <c r="AA567" s="89"/>
      <c r="AB567" s="89"/>
      <c r="AC567" s="89"/>
      <c r="AD567" s="89"/>
      <c r="AE567" s="89"/>
      <c r="AF567" s="89"/>
      <c r="AG567" s="89"/>
      <c r="AH567" s="89"/>
      <c r="AI567" s="89"/>
      <c r="AJ567" s="89"/>
      <c r="AK567" s="89"/>
      <c r="AL567" s="89"/>
      <c r="AM567" s="89"/>
      <c r="AN567" s="89"/>
      <c r="AO567" s="89"/>
      <c r="AP567" s="89"/>
      <c r="AQ567" s="89"/>
      <c r="AR567" s="89"/>
      <c r="AS567" s="89"/>
      <c r="AT567" s="89"/>
    </row>
    <row r="568" spans="1:46" ht="35.1" customHeight="1" x14ac:dyDescent="0.2">
      <c r="A568" s="89"/>
      <c r="B568" s="89"/>
      <c r="C568" s="89"/>
      <c r="D568" s="89"/>
      <c r="E568" s="89"/>
      <c r="F568" s="89"/>
      <c r="G568" s="89"/>
      <c r="H568" s="89"/>
      <c r="I568" s="89"/>
      <c r="J568" s="89"/>
      <c r="K568" s="89"/>
      <c r="L568" s="89"/>
      <c r="M568" s="89"/>
      <c r="N568" s="89"/>
      <c r="O568" s="89"/>
      <c r="P568" s="89"/>
      <c r="Q568" s="89"/>
      <c r="R568" s="89"/>
      <c r="S568" s="89"/>
      <c r="T568" s="89"/>
      <c r="U568" s="89"/>
      <c r="V568" s="89"/>
      <c r="W568" s="89"/>
      <c r="X568" s="89"/>
      <c r="Y568" s="89"/>
      <c r="Z568" s="89"/>
      <c r="AA568" s="89"/>
      <c r="AB568" s="89"/>
      <c r="AC568" s="89"/>
      <c r="AD568" s="89"/>
      <c r="AE568" s="89"/>
      <c r="AF568" s="89"/>
      <c r="AG568" s="89"/>
      <c r="AH568" s="89"/>
      <c r="AI568" s="89"/>
      <c r="AJ568" s="89"/>
      <c r="AK568" s="89"/>
      <c r="AL568" s="89"/>
      <c r="AM568" s="89"/>
      <c r="AN568" s="89"/>
      <c r="AO568" s="89"/>
      <c r="AP568" s="89"/>
      <c r="AQ568" s="89"/>
      <c r="AR568" s="89"/>
      <c r="AS568" s="89"/>
      <c r="AT568" s="89"/>
    </row>
    <row r="569" spans="1:46" ht="35.1" customHeight="1" x14ac:dyDescent="0.2">
      <c r="A569" s="89"/>
      <c r="B569" s="89"/>
      <c r="C569" s="89"/>
      <c r="D569" s="89"/>
      <c r="E569" s="89"/>
      <c r="F569" s="89"/>
      <c r="G569" s="89"/>
      <c r="H569" s="89"/>
      <c r="I569" s="89"/>
      <c r="J569" s="89"/>
      <c r="K569" s="89"/>
      <c r="L569" s="89"/>
      <c r="M569" s="89"/>
      <c r="N569" s="89"/>
      <c r="O569" s="89"/>
      <c r="P569" s="89"/>
      <c r="Q569" s="89"/>
      <c r="R569" s="89"/>
      <c r="S569" s="89"/>
      <c r="T569" s="89"/>
      <c r="U569" s="89"/>
      <c r="V569" s="89"/>
      <c r="W569" s="89"/>
      <c r="X569" s="89"/>
      <c r="Y569" s="89"/>
      <c r="Z569" s="89"/>
      <c r="AA569" s="89"/>
      <c r="AB569" s="89"/>
      <c r="AC569" s="89"/>
      <c r="AD569" s="89"/>
      <c r="AE569" s="89"/>
      <c r="AF569" s="89"/>
      <c r="AG569" s="89"/>
      <c r="AH569" s="89"/>
      <c r="AI569" s="89"/>
      <c r="AJ569" s="89"/>
      <c r="AK569" s="89"/>
      <c r="AL569" s="89"/>
      <c r="AM569" s="89"/>
      <c r="AN569" s="89"/>
      <c r="AO569" s="89"/>
      <c r="AP569" s="89"/>
      <c r="AQ569" s="89"/>
      <c r="AR569" s="89"/>
      <c r="AS569" s="89"/>
      <c r="AT569" s="89"/>
    </row>
    <row r="570" spans="1:46" ht="35.1" customHeight="1" x14ac:dyDescent="0.2">
      <c r="A570" s="89"/>
      <c r="B570" s="89"/>
      <c r="C570" s="89"/>
      <c r="D570" s="89"/>
      <c r="E570" s="89"/>
      <c r="F570" s="89"/>
      <c r="G570" s="89"/>
      <c r="H570" s="89"/>
      <c r="I570" s="89"/>
      <c r="J570" s="89"/>
      <c r="K570" s="89"/>
      <c r="L570" s="89"/>
      <c r="M570" s="89"/>
      <c r="N570" s="89"/>
      <c r="O570" s="89"/>
      <c r="P570" s="89"/>
      <c r="Q570" s="89"/>
      <c r="R570" s="89"/>
      <c r="S570" s="89"/>
      <c r="T570" s="89"/>
      <c r="U570" s="89"/>
      <c r="V570" s="89"/>
      <c r="W570" s="89"/>
      <c r="X570" s="89"/>
      <c r="Y570" s="89"/>
      <c r="Z570" s="89"/>
      <c r="AA570" s="89"/>
      <c r="AB570" s="89"/>
      <c r="AC570" s="89"/>
      <c r="AD570" s="89"/>
      <c r="AE570" s="89"/>
      <c r="AF570" s="89"/>
      <c r="AG570" s="89"/>
      <c r="AH570" s="89"/>
      <c r="AI570" s="89"/>
      <c r="AJ570" s="89"/>
      <c r="AK570" s="89"/>
      <c r="AL570" s="89"/>
      <c r="AM570" s="89"/>
      <c r="AN570" s="89"/>
      <c r="AO570" s="89"/>
      <c r="AP570" s="89"/>
      <c r="AQ570" s="89"/>
      <c r="AR570" s="89"/>
      <c r="AS570" s="89"/>
      <c r="AT570" s="89"/>
    </row>
    <row r="571" spans="1:46" ht="35.1" customHeight="1" x14ac:dyDescent="0.2">
      <c r="A571" s="89"/>
      <c r="B571" s="89"/>
      <c r="C571" s="89"/>
      <c r="D571" s="89"/>
      <c r="E571" s="89"/>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row>
    <row r="572" spans="1:46" ht="35.1" customHeight="1" x14ac:dyDescent="0.2">
      <c r="A572" s="89"/>
      <c r="B572" s="89"/>
      <c r="C572" s="89"/>
      <c r="D572" s="89"/>
      <c r="E572" s="89"/>
      <c r="F572" s="89"/>
      <c r="G572" s="89"/>
      <c r="H572" s="89"/>
      <c r="I572" s="89"/>
      <c r="J572" s="89"/>
      <c r="K572" s="89"/>
      <c r="L572" s="89"/>
      <c r="M572" s="89"/>
      <c r="N572" s="89"/>
      <c r="O572" s="89"/>
      <c r="P572" s="89"/>
      <c r="Q572" s="89"/>
      <c r="R572" s="89"/>
      <c r="S572" s="89"/>
      <c r="T572" s="89"/>
      <c r="U572" s="89"/>
      <c r="V572" s="89"/>
      <c r="W572" s="89"/>
      <c r="X572" s="89"/>
      <c r="Y572" s="89"/>
      <c r="Z572" s="89"/>
      <c r="AA572" s="89"/>
      <c r="AB572" s="89"/>
      <c r="AC572" s="89"/>
      <c r="AD572" s="89"/>
      <c r="AE572" s="89"/>
      <c r="AF572" s="89"/>
      <c r="AG572" s="89"/>
      <c r="AH572" s="89"/>
      <c r="AI572" s="89"/>
      <c r="AJ572" s="89"/>
      <c r="AK572" s="89"/>
      <c r="AL572" s="89"/>
      <c r="AM572" s="89"/>
      <c r="AN572" s="89"/>
      <c r="AO572" s="89"/>
      <c r="AP572" s="89"/>
      <c r="AQ572" s="89"/>
      <c r="AR572" s="89"/>
      <c r="AS572" s="89"/>
      <c r="AT572" s="89"/>
    </row>
    <row r="573" spans="1:46" ht="35.1" customHeight="1" x14ac:dyDescent="0.2">
      <c r="A573" s="89"/>
      <c r="B573" s="89"/>
      <c r="C573" s="89"/>
      <c r="D573" s="89"/>
      <c r="E573" s="89"/>
      <c r="F573" s="89"/>
      <c r="G573" s="89"/>
      <c r="H573" s="89"/>
      <c r="I573" s="89"/>
      <c r="J573" s="89"/>
      <c r="K573" s="89"/>
      <c r="L573" s="89"/>
      <c r="M573" s="89"/>
      <c r="N573" s="89"/>
      <c r="O573" s="89"/>
      <c r="P573" s="89"/>
      <c r="Q573" s="89"/>
      <c r="R573" s="89"/>
      <c r="S573" s="89"/>
      <c r="T573" s="89"/>
      <c r="U573" s="89"/>
      <c r="V573" s="89"/>
      <c r="W573" s="89"/>
      <c r="X573" s="89"/>
      <c r="Y573" s="89"/>
      <c r="Z573" s="89"/>
      <c r="AA573" s="89"/>
      <c r="AB573" s="89"/>
      <c r="AC573" s="89"/>
      <c r="AD573" s="89"/>
      <c r="AE573" s="89"/>
      <c r="AF573" s="89"/>
      <c r="AG573" s="89"/>
      <c r="AH573" s="89"/>
      <c r="AI573" s="89"/>
      <c r="AJ573" s="89"/>
      <c r="AK573" s="89"/>
      <c r="AL573" s="89"/>
      <c r="AM573" s="89"/>
      <c r="AN573" s="89"/>
      <c r="AO573" s="89"/>
      <c r="AP573" s="89"/>
      <c r="AQ573" s="89"/>
      <c r="AR573" s="89"/>
      <c r="AS573" s="89"/>
      <c r="AT573" s="89"/>
    </row>
    <row r="574" spans="1:46" ht="35.1" customHeight="1" x14ac:dyDescent="0.2">
      <c r="A574" s="89"/>
      <c r="B574" s="89"/>
      <c r="C574" s="89"/>
      <c r="D574" s="89"/>
      <c r="E574" s="89"/>
      <c r="F574" s="89"/>
      <c r="G574" s="89"/>
      <c r="H574" s="89"/>
      <c r="I574" s="89"/>
      <c r="J574" s="89"/>
      <c r="K574" s="89"/>
      <c r="L574" s="89"/>
      <c r="M574" s="89"/>
      <c r="N574" s="89"/>
      <c r="O574" s="89"/>
      <c r="P574" s="89"/>
      <c r="Q574" s="89"/>
      <c r="R574" s="89"/>
      <c r="S574" s="89"/>
      <c r="T574" s="89"/>
      <c r="U574" s="89"/>
      <c r="V574" s="89"/>
      <c r="W574" s="89"/>
      <c r="X574" s="89"/>
      <c r="Y574" s="89"/>
      <c r="Z574" s="89"/>
      <c r="AA574" s="89"/>
      <c r="AB574" s="89"/>
      <c r="AC574" s="89"/>
      <c r="AD574" s="89"/>
      <c r="AE574" s="89"/>
      <c r="AF574" s="89"/>
      <c r="AG574" s="89"/>
      <c r="AH574" s="89"/>
      <c r="AI574" s="89"/>
      <c r="AJ574" s="89"/>
      <c r="AK574" s="89"/>
      <c r="AL574" s="89"/>
      <c r="AM574" s="89"/>
      <c r="AN574" s="89"/>
      <c r="AO574" s="89"/>
      <c r="AP574" s="89"/>
      <c r="AQ574" s="89"/>
      <c r="AR574" s="89"/>
      <c r="AS574" s="89"/>
      <c r="AT574" s="89"/>
    </row>
    <row r="575" spans="1:46" ht="35.1" customHeight="1" x14ac:dyDescent="0.2">
      <c r="A575" s="89"/>
      <c r="B575" s="89"/>
      <c r="C575" s="89"/>
      <c r="D575" s="89"/>
      <c r="E575" s="89"/>
      <c r="F575" s="89"/>
      <c r="G575" s="89"/>
      <c r="H575" s="89"/>
      <c r="I575" s="89"/>
      <c r="J575" s="89"/>
      <c r="K575" s="89"/>
      <c r="L575" s="89"/>
      <c r="M575" s="89"/>
      <c r="N575" s="89"/>
      <c r="O575" s="89"/>
      <c r="P575" s="89"/>
      <c r="Q575" s="89"/>
      <c r="R575" s="89"/>
      <c r="S575" s="89"/>
      <c r="T575" s="89"/>
      <c r="U575" s="89"/>
      <c r="V575" s="89"/>
      <c r="W575" s="89"/>
      <c r="X575" s="89"/>
      <c r="Y575" s="89"/>
      <c r="Z575" s="89"/>
      <c r="AA575" s="89"/>
      <c r="AB575" s="89"/>
      <c r="AC575" s="89"/>
      <c r="AD575" s="89"/>
      <c r="AE575" s="89"/>
      <c r="AF575" s="89"/>
      <c r="AG575" s="89"/>
      <c r="AH575" s="89"/>
      <c r="AI575" s="89"/>
      <c r="AJ575" s="89"/>
      <c r="AK575" s="89"/>
      <c r="AL575" s="89"/>
      <c r="AM575" s="89"/>
      <c r="AN575" s="89"/>
      <c r="AO575" s="89"/>
      <c r="AP575" s="89"/>
      <c r="AQ575" s="89"/>
      <c r="AR575" s="89"/>
      <c r="AS575" s="89"/>
      <c r="AT575" s="89"/>
    </row>
    <row r="576" spans="1:46" ht="35.1" customHeight="1" x14ac:dyDescent="0.2">
      <c r="A576" s="89"/>
      <c r="B576" s="89"/>
      <c r="C576" s="89"/>
      <c r="D576" s="89"/>
      <c r="E576" s="89"/>
      <c r="F576" s="89"/>
      <c r="G576" s="89"/>
      <c r="H576" s="89"/>
      <c r="I576" s="89"/>
      <c r="J576" s="89"/>
      <c r="K576" s="89"/>
      <c r="L576" s="89"/>
      <c r="M576" s="89"/>
      <c r="N576" s="89"/>
      <c r="O576" s="89"/>
      <c r="P576" s="89"/>
      <c r="Q576" s="89"/>
      <c r="R576" s="89"/>
      <c r="S576" s="89"/>
      <c r="T576" s="89"/>
      <c r="U576" s="89"/>
      <c r="V576" s="89"/>
      <c r="W576" s="89"/>
      <c r="X576" s="89"/>
      <c r="Y576" s="89"/>
      <c r="Z576" s="89"/>
      <c r="AA576" s="89"/>
      <c r="AB576" s="89"/>
      <c r="AC576" s="89"/>
      <c r="AD576" s="89"/>
      <c r="AE576" s="89"/>
      <c r="AF576" s="89"/>
      <c r="AG576" s="89"/>
      <c r="AH576" s="89"/>
      <c r="AI576" s="89"/>
      <c r="AJ576" s="89"/>
      <c r="AK576" s="89"/>
      <c r="AL576" s="89"/>
      <c r="AM576" s="89"/>
      <c r="AN576" s="89"/>
      <c r="AO576" s="89"/>
      <c r="AP576" s="89"/>
      <c r="AQ576" s="89"/>
      <c r="AR576" s="89"/>
      <c r="AS576" s="89"/>
      <c r="AT576" s="89"/>
    </row>
    <row r="577" spans="1:46" ht="35.1" customHeight="1" x14ac:dyDescent="0.2">
      <c r="A577" s="89"/>
      <c r="B577" s="89"/>
      <c r="C577" s="89"/>
      <c r="D577" s="89"/>
      <c r="E577" s="89"/>
      <c r="F577" s="89"/>
      <c r="G577" s="89"/>
      <c r="H577" s="89"/>
      <c r="I577" s="89"/>
      <c r="J577" s="89"/>
      <c r="K577" s="89"/>
      <c r="L577" s="89"/>
      <c r="M577" s="89"/>
      <c r="N577" s="89"/>
      <c r="O577" s="89"/>
      <c r="P577" s="89"/>
      <c r="Q577" s="89"/>
      <c r="R577" s="89"/>
      <c r="S577" s="89"/>
      <c r="T577" s="89"/>
      <c r="U577" s="89"/>
      <c r="V577" s="89"/>
      <c r="W577" s="89"/>
      <c r="X577" s="89"/>
      <c r="Y577" s="89"/>
      <c r="Z577" s="89"/>
      <c r="AA577" s="89"/>
      <c r="AB577" s="89"/>
      <c r="AC577" s="89"/>
      <c r="AD577" s="89"/>
      <c r="AE577" s="89"/>
      <c r="AF577" s="89"/>
      <c r="AG577" s="89"/>
      <c r="AH577" s="89"/>
      <c r="AI577" s="89"/>
      <c r="AJ577" s="89"/>
      <c r="AK577" s="89"/>
      <c r="AL577" s="89"/>
      <c r="AM577" s="89"/>
      <c r="AN577" s="89"/>
      <c r="AO577" s="89"/>
      <c r="AP577" s="89"/>
      <c r="AQ577" s="89"/>
      <c r="AR577" s="89"/>
      <c r="AS577" s="89"/>
      <c r="AT577" s="89"/>
    </row>
    <row r="578" spans="1:46" ht="35.1" customHeight="1" x14ac:dyDescent="0.2">
      <c r="A578" s="89"/>
      <c r="B578" s="89"/>
      <c r="C578" s="89"/>
      <c r="D578" s="89"/>
      <c r="E578" s="89"/>
      <c r="F578" s="89"/>
      <c r="G578" s="89"/>
      <c r="H578" s="89"/>
      <c r="I578" s="89"/>
      <c r="J578" s="89"/>
      <c r="K578" s="89"/>
      <c r="L578" s="89"/>
      <c r="M578" s="89"/>
      <c r="N578" s="89"/>
      <c r="O578" s="89"/>
      <c r="P578" s="89"/>
      <c r="Q578" s="89"/>
      <c r="R578" s="89"/>
      <c r="S578" s="89"/>
      <c r="T578" s="89"/>
      <c r="U578" s="89"/>
      <c r="V578" s="89"/>
      <c r="W578" s="89"/>
      <c r="X578" s="89"/>
      <c r="Y578" s="89"/>
      <c r="Z578" s="89"/>
      <c r="AA578" s="89"/>
      <c r="AB578" s="89"/>
      <c r="AC578" s="89"/>
      <c r="AD578" s="89"/>
      <c r="AE578" s="89"/>
      <c r="AF578" s="89"/>
      <c r="AG578" s="89"/>
      <c r="AH578" s="89"/>
      <c r="AI578" s="89"/>
      <c r="AJ578" s="89"/>
      <c r="AK578" s="89"/>
      <c r="AL578" s="89"/>
      <c r="AM578" s="89"/>
      <c r="AN578" s="89"/>
      <c r="AO578" s="89"/>
      <c r="AP578" s="89"/>
      <c r="AQ578" s="89"/>
      <c r="AR578" s="89"/>
      <c r="AS578" s="89"/>
      <c r="AT578" s="89"/>
    </row>
    <row r="579" spans="1:46" ht="35.1" customHeight="1" x14ac:dyDescent="0.2">
      <c r="A579" s="89"/>
      <c r="B579" s="89"/>
      <c r="C579" s="89"/>
      <c r="D579" s="89"/>
      <c r="E579" s="89"/>
      <c r="F579" s="89"/>
      <c r="G579" s="89"/>
      <c r="H579" s="89"/>
      <c r="I579" s="89"/>
      <c r="J579" s="89"/>
      <c r="K579" s="89"/>
      <c r="L579" s="89"/>
      <c r="M579" s="89"/>
      <c r="N579" s="89"/>
      <c r="O579" s="89"/>
      <c r="P579" s="89"/>
      <c r="Q579" s="89"/>
      <c r="R579" s="89"/>
      <c r="S579" s="89"/>
      <c r="T579" s="89"/>
      <c r="U579" s="89"/>
      <c r="V579" s="89"/>
      <c r="W579" s="89"/>
      <c r="X579" s="89"/>
      <c r="Y579" s="89"/>
      <c r="Z579" s="89"/>
      <c r="AA579" s="89"/>
      <c r="AB579" s="89"/>
      <c r="AC579" s="89"/>
      <c r="AD579" s="89"/>
      <c r="AE579" s="89"/>
      <c r="AF579" s="89"/>
      <c r="AG579" s="89"/>
      <c r="AH579" s="89"/>
      <c r="AI579" s="89"/>
      <c r="AJ579" s="89"/>
      <c r="AK579" s="89"/>
      <c r="AL579" s="89"/>
      <c r="AM579" s="89"/>
      <c r="AN579" s="89"/>
      <c r="AO579" s="89"/>
      <c r="AP579" s="89"/>
      <c r="AQ579" s="89"/>
      <c r="AR579" s="89"/>
      <c r="AS579" s="89"/>
      <c r="AT579" s="89"/>
    </row>
    <row r="580" spans="1:46" ht="35.1" customHeight="1" x14ac:dyDescent="0.2">
      <c r="A580" s="89"/>
      <c r="B580" s="89"/>
      <c r="C580" s="89"/>
      <c r="D580" s="89"/>
      <c r="E580" s="89"/>
      <c r="F580" s="89"/>
      <c r="G580" s="89"/>
      <c r="H580" s="89"/>
      <c r="I580" s="89"/>
      <c r="J580" s="89"/>
      <c r="K580" s="89"/>
      <c r="L580" s="89"/>
      <c r="M580" s="89"/>
      <c r="N580" s="89"/>
      <c r="O580" s="89"/>
      <c r="P580" s="89"/>
      <c r="Q580" s="89"/>
      <c r="R580" s="89"/>
      <c r="S580" s="89"/>
      <c r="T580" s="89"/>
      <c r="U580" s="89"/>
      <c r="V580" s="89"/>
      <c r="W580" s="89"/>
      <c r="X580" s="89"/>
      <c r="Y580" s="89"/>
      <c r="Z580" s="89"/>
      <c r="AA580" s="89"/>
      <c r="AB580" s="89"/>
      <c r="AC580" s="89"/>
      <c r="AD580" s="89"/>
      <c r="AE580" s="89"/>
      <c r="AF580" s="89"/>
      <c r="AG580" s="89"/>
      <c r="AH580" s="89"/>
      <c r="AI580" s="89"/>
      <c r="AJ580" s="89"/>
      <c r="AK580" s="89"/>
      <c r="AL580" s="89"/>
      <c r="AM580" s="89"/>
      <c r="AN580" s="89"/>
      <c r="AO580" s="89"/>
      <c r="AP580" s="89"/>
      <c r="AQ580" s="89"/>
      <c r="AR580" s="89"/>
      <c r="AS580" s="89"/>
      <c r="AT580" s="89"/>
    </row>
    <row r="581" spans="1:46" ht="35.1" customHeight="1" x14ac:dyDescent="0.2">
      <c r="A581" s="89"/>
      <c r="B581" s="89"/>
      <c r="C581" s="89"/>
      <c r="D581" s="89"/>
      <c r="E581" s="89"/>
      <c r="F581" s="89"/>
      <c r="G581" s="89"/>
      <c r="H581" s="89"/>
      <c r="I581" s="89"/>
      <c r="J581" s="89"/>
      <c r="K581" s="89"/>
      <c r="L581" s="89"/>
      <c r="M581" s="89"/>
      <c r="N581" s="89"/>
      <c r="O581" s="89"/>
      <c r="P581" s="89"/>
      <c r="Q581" s="89"/>
      <c r="R581" s="89"/>
      <c r="S581" s="89"/>
      <c r="T581" s="89"/>
      <c r="U581" s="89"/>
      <c r="V581" s="89"/>
      <c r="W581" s="89"/>
      <c r="X581" s="89"/>
      <c r="Y581" s="89"/>
      <c r="Z581" s="89"/>
      <c r="AA581" s="89"/>
      <c r="AB581" s="89"/>
      <c r="AC581" s="89"/>
      <c r="AD581" s="89"/>
      <c r="AE581" s="89"/>
      <c r="AF581" s="89"/>
      <c r="AG581" s="89"/>
      <c r="AH581" s="89"/>
      <c r="AI581" s="89"/>
      <c r="AJ581" s="89"/>
      <c r="AK581" s="89"/>
      <c r="AL581" s="89"/>
      <c r="AM581" s="89"/>
      <c r="AN581" s="89"/>
      <c r="AO581" s="89"/>
      <c r="AP581" s="89"/>
      <c r="AQ581" s="89"/>
      <c r="AR581" s="89"/>
      <c r="AS581" s="89"/>
      <c r="AT581" s="89"/>
    </row>
    <row r="582" spans="1:46" ht="35.1" customHeight="1" x14ac:dyDescent="0.2">
      <c r="A582" s="89"/>
      <c r="B582" s="89"/>
      <c r="C582" s="89"/>
      <c r="D582" s="89"/>
      <c r="E582" s="89"/>
      <c r="F582" s="89"/>
      <c r="G582" s="89"/>
      <c r="H582" s="89"/>
      <c r="I582" s="89"/>
      <c r="J582" s="89"/>
      <c r="K582" s="89"/>
      <c r="L582" s="89"/>
      <c r="M582" s="89"/>
      <c r="N582" s="89"/>
      <c r="O582" s="89"/>
      <c r="P582" s="89"/>
      <c r="Q582" s="89"/>
      <c r="R582" s="89"/>
      <c r="S582" s="89"/>
      <c r="T582" s="89"/>
      <c r="U582" s="89"/>
      <c r="V582" s="89"/>
      <c r="W582" s="89"/>
      <c r="X582" s="89"/>
      <c r="Y582" s="89"/>
      <c r="Z582" s="89"/>
      <c r="AA582" s="89"/>
      <c r="AB582" s="89"/>
      <c r="AC582" s="89"/>
      <c r="AD582" s="89"/>
      <c r="AE582" s="89"/>
      <c r="AF582" s="89"/>
      <c r="AG582" s="89"/>
      <c r="AH582" s="89"/>
      <c r="AI582" s="89"/>
      <c r="AJ582" s="89"/>
      <c r="AK582" s="89"/>
      <c r="AL582" s="89"/>
      <c r="AM582" s="89"/>
      <c r="AN582" s="89"/>
      <c r="AO582" s="89"/>
      <c r="AP582" s="89"/>
      <c r="AQ582" s="89"/>
      <c r="AR582" s="89"/>
      <c r="AS582" s="89"/>
      <c r="AT582" s="89"/>
    </row>
    <row r="583" spans="1:46" ht="35.1" customHeight="1" x14ac:dyDescent="0.2">
      <c r="A583" s="89"/>
      <c r="B583" s="89"/>
      <c r="C583" s="89"/>
      <c r="D583" s="89"/>
      <c r="E583" s="89"/>
      <c r="F583" s="89"/>
      <c r="G583" s="89"/>
      <c r="H583" s="89"/>
      <c r="I583" s="89"/>
      <c r="J583" s="89"/>
      <c r="K583" s="89"/>
      <c r="L583" s="89"/>
      <c r="M583" s="89"/>
      <c r="N583" s="89"/>
      <c r="O583" s="89"/>
      <c r="P583" s="89"/>
      <c r="Q583" s="89"/>
      <c r="R583" s="89"/>
      <c r="S583" s="89"/>
      <c r="T583" s="89"/>
      <c r="U583" s="89"/>
      <c r="V583" s="89"/>
      <c r="W583" s="89"/>
      <c r="X583" s="89"/>
      <c r="Y583" s="89"/>
      <c r="Z583" s="89"/>
      <c r="AA583" s="89"/>
      <c r="AB583" s="89"/>
      <c r="AC583" s="89"/>
      <c r="AD583" s="89"/>
      <c r="AE583" s="89"/>
      <c r="AF583" s="89"/>
      <c r="AG583" s="89"/>
      <c r="AH583" s="89"/>
      <c r="AI583" s="89"/>
      <c r="AJ583" s="89"/>
      <c r="AK583" s="89"/>
      <c r="AL583" s="89"/>
      <c r="AM583" s="89"/>
      <c r="AN583" s="89"/>
      <c r="AO583" s="89"/>
      <c r="AP583" s="89"/>
      <c r="AQ583" s="89"/>
      <c r="AR583" s="89"/>
      <c r="AS583" s="89"/>
      <c r="AT583" s="89"/>
    </row>
    <row r="584" spans="1:46" ht="35.1" customHeight="1" x14ac:dyDescent="0.2">
      <c r="A584" s="89"/>
      <c r="B584" s="89"/>
      <c r="C584" s="89"/>
      <c r="D584" s="89"/>
      <c r="E584" s="89"/>
      <c r="F584" s="89"/>
      <c r="G584" s="89"/>
      <c r="H584" s="89"/>
      <c r="I584" s="89"/>
      <c r="J584" s="89"/>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row>
    <row r="585" spans="1:46" ht="35.1" customHeight="1" x14ac:dyDescent="0.2">
      <c r="A585" s="89"/>
      <c r="B585" s="89"/>
      <c r="C585" s="89"/>
      <c r="D585" s="89"/>
      <c r="E585" s="89"/>
      <c r="F585" s="89"/>
      <c r="G585" s="89"/>
      <c r="H585" s="89"/>
      <c r="I585" s="89"/>
      <c r="J585" s="89"/>
      <c r="K585" s="89"/>
      <c r="L585" s="89"/>
      <c r="M585" s="89"/>
      <c r="N585" s="89"/>
      <c r="O585" s="89"/>
      <c r="P585" s="89"/>
      <c r="Q585" s="89"/>
      <c r="R585" s="89"/>
      <c r="S585" s="89"/>
      <c r="T585" s="89"/>
      <c r="U585" s="89"/>
      <c r="V585" s="89"/>
      <c r="W585" s="89"/>
      <c r="X585" s="89"/>
      <c r="Y585" s="89"/>
      <c r="Z585" s="89"/>
      <c r="AA585" s="89"/>
      <c r="AB585" s="89"/>
      <c r="AC585" s="89"/>
      <c r="AD585" s="89"/>
      <c r="AE585" s="89"/>
      <c r="AF585" s="89"/>
      <c r="AG585" s="89"/>
      <c r="AH585" s="89"/>
      <c r="AI585" s="89"/>
      <c r="AJ585" s="89"/>
      <c r="AK585" s="89"/>
      <c r="AL585" s="89"/>
      <c r="AM585" s="89"/>
      <c r="AN585" s="89"/>
      <c r="AO585" s="89"/>
      <c r="AP585" s="89"/>
      <c r="AQ585" s="89"/>
      <c r="AR585" s="89"/>
      <c r="AS585" s="89"/>
      <c r="AT585" s="89"/>
    </row>
    <row r="586" spans="1:46" ht="35.1" customHeight="1" x14ac:dyDescent="0.2">
      <c r="A586" s="89"/>
      <c r="B586" s="89"/>
      <c r="C586" s="89"/>
      <c r="D586" s="89"/>
      <c r="E586" s="89"/>
      <c r="F586" s="89"/>
      <c r="G586" s="89"/>
      <c r="H586" s="89"/>
      <c r="I586" s="89"/>
      <c r="J586" s="89"/>
      <c r="K586" s="89"/>
      <c r="L586" s="89"/>
      <c r="M586" s="89"/>
      <c r="N586" s="89"/>
      <c r="O586" s="89"/>
      <c r="P586" s="89"/>
      <c r="Q586" s="89"/>
      <c r="R586" s="89"/>
      <c r="S586" s="89"/>
      <c r="T586" s="89"/>
      <c r="U586" s="89"/>
      <c r="V586" s="89"/>
      <c r="W586" s="89"/>
      <c r="X586" s="89"/>
      <c r="Y586" s="89"/>
      <c r="Z586" s="89"/>
      <c r="AA586" s="89"/>
      <c r="AB586" s="89"/>
      <c r="AC586" s="89"/>
      <c r="AD586" s="89"/>
      <c r="AE586" s="89"/>
      <c r="AF586" s="89"/>
      <c r="AG586" s="89"/>
      <c r="AH586" s="89"/>
      <c r="AI586" s="89"/>
      <c r="AJ586" s="89"/>
      <c r="AK586" s="89"/>
      <c r="AL586" s="89"/>
      <c r="AM586" s="89"/>
      <c r="AN586" s="89"/>
      <c r="AO586" s="89"/>
      <c r="AP586" s="89"/>
      <c r="AQ586" s="89"/>
      <c r="AR586" s="89"/>
      <c r="AS586" s="89"/>
      <c r="AT586" s="89"/>
    </row>
    <row r="587" spans="1:46" ht="35.1" customHeight="1" x14ac:dyDescent="0.2">
      <c r="A587" s="89"/>
      <c r="B587" s="89"/>
      <c r="C587" s="89"/>
      <c r="D587" s="89"/>
      <c r="E587" s="89"/>
      <c r="F587" s="89"/>
      <c r="G587" s="89"/>
      <c r="H587" s="89"/>
      <c r="I587" s="89"/>
      <c r="J587" s="89"/>
      <c r="K587" s="89"/>
      <c r="L587" s="89"/>
      <c r="M587" s="89"/>
      <c r="N587" s="89"/>
      <c r="O587" s="89"/>
      <c r="P587" s="89"/>
      <c r="Q587" s="89"/>
      <c r="R587" s="89"/>
      <c r="S587" s="89"/>
      <c r="T587" s="89"/>
      <c r="U587" s="89"/>
      <c r="V587" s="89"/>
      <c r="W587" s="89"/>
      <c r="X587" s="89"/>
      <c r="Y587" s="89"/>
      <c r="Z587" s="89"/>
      <c r="AA587" s="89"/>
      <c r="AB587" s="89"/>
      <c r="AC587" s="89"/>
      <c r="AD587" s="89"/>
      <c r="AE587" s="89"/>
      <c r="AF587" s="89"/>
      <c r="AG587" s="89"/>
      <c r="AH587" s="89"/>
      <c r="AI587" s="89"/>
      <c r="AJ587" s="89"/>
      <c r="AK587" s="89"/>
      <c r="AL587" s="89"/>
      <c r="AM587" s="89"/>
      <c r="AN587" s="89"/>
      <c r="AO587" s="89"/>
      <c r="AP587" s="89"/>
      <c r="AQ587" s="89"/>
      <c r="AR587" s="89"/>
      <c r="AS587" s="89"/>
      <c r="AT587" s="89"/>
    </row>
    <row r="588" spans="1:46" ht="35.1" customHeight="1" x14ac:dyDescent="0.2">
      <c r="A588" s="89"/>
      <c r="B588" s="89"/>
      <c r="C588" s="89"/>
      <c r="D588" s="89"/>
      <c r="E588" s="89"/>
      <c r="F588" s="89"/>
      <c r="G588" s="89"/>
      <c r="H588" s="89"/>
      <c r="I588" s="89"/>
      <c r="J588" s="89"/>
      <c r="K588" s="89"/>
      <c r="L588" s="89"/>
      <c r="M588" s="89"/>
      <c r="N588" s="89"/>
      <c r="O588" s="89"/>
      <c r="P588" s="89"/>
      <c r="Q588" s="89"/>
      <c r="R588" s="89"/>
      <c r="S588" s="89"/>
      <c r="T588" s="89"/>
      <c r="U588" s="89"/>
      <c r="V588" s="89"/>
      <c r="W588" s="89"/>
      <c r="X588" s="89"/>
      <c r="Y588" s="89"/>
      <c r="Z588" s="89"/>
      <c r="AA588" s="89"/>
      <c r="AB588" s="89"/>
      <c r="AC588" s="89"/>
      <c r="AD588" s="89"/>
      <c r="AE588" s="89"/>
      <c r="AF588" s="89"/>
      <c r="AG588" s="89"/>
      <c r="AH588" s="89"/>
      <c r="AI588" s="89"/>
      <c r="AJ588" s="89"/>
      <c r="AK588" s="89"/>
      <c r="AL588" s="89"/>
      <c r="AM588" s="89"/>
      <c r="AN588" s="89"/>
      <c r="AO588" s="89"/>
      <c r="AP588" s="89"/>
      <c r="AQ588" s="89"/>
      <c r="AR588" s="89"/>
      <c r="AS588" s="89"/>
      <c r="AT588" s="89"/>
    </row>
    <row r="589" spans="1:46" ht="35.1" customHeight="1" x14ac:dyDescent="0.2">
      <c r="A589" s="89"/>
      <c r="B589" s="89"/>
      <c r="C589" s="89"/>
      <c r="D589" s="89"/>
      <c r="E589" s="89"/>
      <c r="F589" s="89"/>
      <c r="G589" s="89"/>
      <c r="H589" s="89"/>
      <c r="I589" s="89"/>
      <c r="J589" s="89"/>
      <c r="K589" s="89"/>
      <c r="L589" s="89"/>
      <c r="M589" s="89"/>
      <c r="N589" s="89"/>
      <c r="O589" s="89"/>
      <c r="P589" s="89"/>
      <c r="Q589" s="89"/>
      <c r="R589" s="89"/>
      <c r="S589" s="89"/>
      <c r="T589" s="89"/>
      <c r="U589" s="89"/>
      <c r="V589" s="89"/>
      <c r="W589" s="89"/>
      <c r="X589" s="89"/>
      <c r="Y589" s="89"/>
      <c r="Z589" s="89"/>
      <c r="AA589" s="89"/>
      <c r="AB589" s="89"/>
      <c r="AC589" s="89"/>
      <c r="AD589" s="89"/>
      <c r="AE589" s="89"/>
      <c r="AF589" s="89"/>
      <c r="AG589" s="89"/>
      <c r="AH589" s="89"/>
      <c r="AI589" s="89"/>
      <c r="AJ589" s="89"/>
      <c r="AK589" s="89"/>
      <c r="AL589" s="89"/>
      <c r="AM589" s="89"/>
      <c r="AN589" s="89"/>
      <c r="AO589" s="89"/>
      <c r="AP589" s="89"/>
      <c r="AQ589" s="89"/>
      <c r="AR589" s="89"/>
      <c r="AS589" s="89"/>
      <c r="AT589" s="89"/>
    </row>
    <row r="590" spans="1:46" ht="35.1" customHeight="1" x14ac:dyDescent="0.2">
      <c r="A590" s="89"/>
      <c r="B590" s="89"/>
      <c r="C590" s="89"/>
      <c r="D590" s="89"/>
      <c r="E590" s="89"/>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row>
    <row r="591" spans="1:46" ht="35.1" customHeight="1" x14ac:dyDescent="0.2">
      <c r="A591" s="89"/>
      <c r="B591" s="89"/>
      <c r="C591" s="89"/>
      <c r="D591" s="89"/>
      <c r="E591" s="89"/>
      <c r="F591" s="89"/>
      <c r="G591" s="89"/>
      <c r="H591" s="89"/>
      <c r="I591" s="89"/>
      <c r="J591" s="89"/>
      <c r="K591" s="89"/>
      <c r="L591" s="89"/>
      <c r="M591" s="89"/>
      <c r="N591" s="89"/>
      <c r="O591" s="89"/>
      <c r="P591" s="89"/>
      <c r="Q591" s="89"/>
      <c r="R591" s="89"/>
      <c r="S591" s="89"/>
      <c r="T591" s="89"/>
      <c r="U591" s="89"/>
      <c r="V591" s="89"/>
      <c r="W591" s="89"/>
      <c r="X591" s="89"/>
      <c r="Y591" s="89"/>
      <c r="Z591" s="89"/>
      <c r="AA591" s="89"/>
      <c r="AB591" s="89"/>
      <c r="AC591" s="89"/>
      <c r="AD591" s="89"/>
      <c r="AE591" s="89"/>
      <c r="AF591" s="89"/>
      <c r="AG591" s="89"/>
      <c r="AH591" s="89"/>
      <c r="AI591" s="89"/>
      <c r="AJ591" s="89"/>
      <c r="AK591" s="89"/>
      <c r="AL591" s="89"/>
      <c r="AM591" s="89"/>
      <c r="AN591" s="89"/>
      <c r="AO591" s="89"/>
      <c r="AP591" s="89"/>
      <c r="AQ591" s="89"/>
      <c r="AR591" s="89"/>
      <c r="AS591" s="89"/>
      <c r="AT591" s="89"/>
    </row>
    <row r="592" spans="1:46" ht="35.1" customHeight="1" x14ac:dyDescent="0.2">
      <c r="A592" s="89"/>
      <c r="B592" s="89"/>
      <c r="C592" s="89"/>
      <c r="D592" s="89"/>
      <c r="E592" s="89"/>
      <c r="F592" s="89"/>
      <c r="G592" s="89"/>
      <c r="H592" s="89"/>
      <c r="I592" s="89"/>
      <c r="J592" s="89"/>
      <c r="K592" s="89"/>
      <c r="L592" s="89"/>
      <c r="M592" s="89"/>
      <c r="N592" s="89"/>
      <c r="O592" s="89"/>
      <c r="P592" s="89"/>
      <c r="Q592" s="89"/>
      <c r="R592" s="89"/>
      <c r="S592" s="89"/>
      <c r="T592" s="89"/>
      <c r="U592" s="89"/>
      <c r="V592" s="89"/>
      <c r="W592" s="89"/>
      <c r="X592" s="89"/>
      <c r="Y592" s="89"/>
      <c r="Z592" s="89"/>
      <c r="AA592" s="89"/>
      <c r="AB592" s="89"/>
      <c r="AC592" s="89"/>
      <c r="AD592" s="89"/>
      <c r="AE592" s="89"/>
      <c r="AF592" s="89"/>
      <c r="AG592" s="89"/>
      <c r="AH592" s="89"/>
      <c r="AI592" s="89"/>
      <c r="AJ592" s="89"/>
      <c r="AK592" s="89"/>
      <c r="AL592" s="89"/>
      <c r="AM592" s="89"/>
      <c r="AN592" s="89"/>
      <c r="AO592" s="89"/>
      <c r="AP592" s="89"/>
      <c r="AQ592" s="89"/>
      <c r="AR592" s="89"/>
      <c r="AS592" s="89"/>
      <c r="AT592" s="89"/>
    </row>
    <row r="593" spans="1:46" ht="35.1" customHeight="1" x14ac:dyDescent="0.2">
      <c r="A593" s="89"/>
      <c r="B593" s="89"/>
      <c r="C593" s="89"/>
      <c r="D593" s="89"/>
      <c r="E593" s="89"/>
      <c r="F593" s="89"/>
      <c r="G593" s="89"/>
      <c r="H593" s="89"/>
      <c r="I593" s="89"/>
      <c r="J593" s="89"/>
      <c r="K593" s="89"/>
      <c r="L593" s="89"/>
      <c r="M593" s="89"/>
      <c r="N593" s="89"/>
      <c r="O593" s="89"/>
      <c r="P593" s="89"/>
      <c r="Q593" s="89"/>
      <c r="R593" s="89"/>
      <c r="S593" s="89"/>
      <c r="T593" s="89"/>
      <c r="U593" s="89"/>
      <c r="V593" s="89"/>
      <c r="W593" s="89"/>
      <c r="X593" s="89"/>
      <c r="Y593" s="89"/>
      <c r="Z593" s="89"/>
      <c r="AA593" s="89"/>
      <c r="AB593" s="89"/>
      <c r="AC593" s="89"/>
      <c r="AD593" s="89"/>
      <c r="AE593" s="89"/>
      <c r="AF593" s="89"/>
      <c r="AG593" s="89"/>
      <c r="AH593" s="89"/>
      <c r="AI593" s="89"/>
      <c r="AJ593" s="89"/>
      <c r="AK593" s="89"/>
      <c r="AL593" s="89"/>
      <c r="AM593" s="89"/>
      <c r="AN593" s="89"/>
      <c r="AO593" s="89"/>
      <c r="AP593" s="89"/>
      <c r="AQ593" s="89"/>
      <c r="AR593" s="89"/>
      <c r="AS593" s="89"/>
      <c r="AT593" s="89"/>
    </row>
    <row r="594" spans="1:46" ht="35.1" customHeight="1" x14ac:dyDescent="0.2">
      <c r="A594" s="89"/>
      <c r="B594" s="89"/>
      <c r="C594" s="89"/>
      <c r="D594" s="89"/>
      <c r="E594" s="89"/>
      <c r="F594" s="89"/>
      <c r="G594" s="89"/>
      <c r="H594" s="89"/>
      <c r="I594" s="89"/>
      <c r="J594" s="89"/>
      <c r="K594" s="89"/>
      <c r="L594" s="89"/>
      <c r="M594" s="89"/>
      <c r="N594" s="89"/>
      <c r="O594" s="89"/>
      <c r="P594" s="89"/>
      <c r="Q594" s="89"/>
      <c r="R594" s="89"/>
      <c r="S594" s="89"/>
      <c r="T594" s="89"/>
      <c r="U594" s="89"/>
      <c r="V594" s="89"/>
      <c r="W594" s="89"/>
      <c r="X594" s="89"/>
      <c r="Y594" s="89"/>
      <c r="Z594" s="89"/>
      <c r="AA594" s="89"/>
      <c r="AB594" s="89"/>
      <c r="AC594" s="89"/>
      <c r="AD594" s="89"/>
      <c r="AE594" s="89"/>
      <c r="AF594" s="89"/>
      <c r="AG594" s="89"/>
      <c r="AH594" s="89"/>
      <c r="AI594" s="89"/>
      <c r="AJ594" s="89"/>
      <c r="AK594" s="89"/>
      <c r="AL594" s="89"/>
      <c r="AM594" s="89"/>
      <c r="AN594" s="89"/>
      <c r="AO594" s="89"/>
      <c r="AP594" s="89"/>
      <c r="AQ594" s="89"/>
      <c r="AR594" s="89"/>
      <c r="AS594" s="89"/>
      <c r="AT594" s="89"/>
    </row>
    <row r="595" spans="1:46" ht="35.1" customHeight="1" x14ac:dyDescent="0.2">
      <c r="A595" s="89"/>
      <c r="B595" s="89"/>
      <c r="C595" s="89"/>
      <c r="D595" s="89"/>
      <c r="E595" s="89"/>
      <c r="F595" s="89"/>
      <c r="G595" s="89"/>
      <c r="H595" s="89"/>
      <c r="I595" s="89"/>
      <c r="J595" s="89"/>
      <c r="K595" s="89"/>
      <c r="L595" s="89"/>
      <c r="M595" s="89"/>
      <c r="N595" s="89"/>
      <c r="O595" s="89"/>
      <c r="P595" s="89"/>
      <c r="Q595" s="89"/>
      <c r="R595" s="89"/>
      <c r="S595" s="89"/>
      <c r="T595" s="89"/>
      <c r="U595" s="89"/>
      <c r="V595" s="89"/>
      <c r="W595" s="89"/>
      <c r="X595" s="89"/>
      <c r="Y595" s="89"/>
      <c r="Z595" s="89"/>
      <c r="AA595" s="89"/>
      <c r="AB595" s="89"/>
      <c r="AC595" s="89"/>
      <c r="AD595" s="89"/>
      <c r="AE595" s="89"/>
      <c r="AF595" s="89"/>
      <c r="AG595" s="89"/>
      <c r="AH595" s="89"/>
      <c r="AI595" s="89"/>
      <c r="AJ595" s="89"/>
      <c r="AK595" s="89"/>
      <c r="AL595" s="89"/>
      <c r="AM595" s="89"/>
      <c r="AN595" s="89"/>
      <c r="AO595" s="89"/>
      <c r="AP595" s="89"/>
      <c r="AQ595" s="89"/>
      <c r="AR595" s="89"/>
      <c r="AS595" s="89"/>
      <c r="AT595" s="89"/>
    </row>
    <row r="596" spans="1:46" ht="35.1" customHeight="1" x14ac:dyDescent="0.2">
      <c r="A596" s="89"/>
      <c r="B596" s="89"/>
      <c r="C596" s="89"/>
      <c r="D596" s="89"/>
      <c r="E596" s="89"/>
      <c r="F596" s="89"/>
      <c r="G596" s="89"/>
      <c r="H596" s="89"/>
      <c r="I596" s="89"/>
      <c r="J596" s="89"/>
      <c r="K596" s="89"/>
      <c r="L596" s="89"/>
      <c r="M596" s="89"/>
      <c r="N596" s="89"/>
      <c r="O596" s="89"/>
      <c r="P596" s="89"/>
      <c r="Q596" s="89"/>
      <c r="R596" s="89"/>
      <c r="S596" s="89"/>
      <c r="T596" s="89"/>
      <c r="U596" s="89"/>
      <c r="V596" s="89"/>
      <c r="W596" s="89"/>
      <c r="X596" s="89"/>
      <c r="Y596" s="89"/>
      <c r="Z596" s="89"/>
      <c r="AA596" s="89"/>
      <c r="AB596" s="89"/>
      <c r="AC596" s="89"/>
      <c r="AD596" s="89"/>
      <c r="AE596" s="89"/>
      <c r="AF596" s="89"/>
      <c r="AG596" s="89"/>
      <c r="AH596" s="89"/>
      <c r="AI596" s="89"/>
      <c r="AJ596" s="89"/>
      <c r="AK596" s="89"/>
      <c r="AL596" s="89"/>
      <c r="AM596" s="89"/>
      <c r="AN596" s="89"/>
      <c r="AO596" s="89"/>
      <c r="AP596" s="89"/>
      <c r="AQ596" s="89"/>
      <c r="AR596" s="89"/>
      <c r="AS596" s="89"/>
      <c r="AT596" s="89"/>
    </row>
    <row r="597" spans="1:46" ht="35.1" customHeight="1" x14ac:dyDescent="0.2">
      <c r="A597" s="89"/>
      <c r="B597" s="89"/>
      <c r="C597" s="89"/>
      <c r="D597" s="89"/>
      <c r="E597" s="89"/>
      <c r="F597" s="89"/>
      <c r="G597" s="89"/>
      <c r="H597" s="89"/>
      <c r="I597" s="89"/>
      <c r="J597" s="89"/>
      <c r="K597" s="89"/>
      <c r="L597" s="89"/>
      <c r="M597" s="89"/>
      <c r="N597" s="89"/>
      <c r="O597" s="89"/>
      <c r="P597" s="89"/>
      <c r="Q597" s="89"/>
      <c r="R597" s="89"/>
      <c r="S597" s="89"/>
      <c r="T597" s="89"/>
      <c r="U597" s="89"/>
      <c r="V597" s="89"/>
      <c r="W597" s="89"/>
      <c r="X597" s="89"/>
      <c r="Y597" s="89"/>
      <c r="Z597" s="89"/>
      <c r="AA597" s="89"/>
      <c r="AB597" s="89"/>
      <c r="AC597" s="89"/>
      <c r="AD597" s="89"/>
      <c r="AE597" s="89"/>
      <c r="AF597" s="89"/>
      <c r="AG597" s="89"/>
      <c r="AH597" s="89"/>
      <c r="AI597" s="89"/>
      <c r="AJ597" s="89"/>
      <c r="AK597" s="89"/>
      <c r="AL597" s="89"/>
      <c r="AM597" s="89"/>
      <c r="AN597" s="89"/>
      <c r="AO597" s="89"/>
      <c r="AP597" s="89"/>
      <c r="AQ597" s="89"/>
      <c r="AR597" s="89"/>
      <c r="AS597" s="89"/>
      <c r="AT597" s="89"/>
    </row>
    <row r="598" spans="1:46" ht="35.1" customHeight="1" x14ac:dyDescent="0.2">
      <c r="A598" s="89"/>
      <c r="B598" s="89"/>
      <c r="C598" s="89"/>
      <c r="D598" s="89"/>
      <c r="E598" s="89"/>
      <c r="F598" s="89"/>
      <c r="G598" s="89"/>
      <c r="H598" s="89"/>
      <c r="I598" s="89"/>
      <c r="J598" s="89"/>
      <c r="K598" s="89"/>
      <c r="L598" s="89"/>
      <c r="M598" s="89"/>
      <c r="N598" s="89"/>
      <c r="O598" s="89"/>
      <c r="P598" s="89"/>
      <c r="Q598" s="89"/>
      <c r="R598" s="89"/>
      <c r="S598" s="89"/>
      <c r="T598" s="89"/>
      <c r="U598" s="89"/>
      <c r="V598" s="89"/>
      <c r="W598" s="89"/>
      <c r="X598" s="89"/>
      <c r="Y598" s="89"/>
      <c r="Z598" s="89"/>
      <c r="AA598" s="89"/>
      <c r="AB598" s="89"/>
      <c r="AC598" s="89"/>
      <c r="AD598" s="89"/>
      <c r="AE598" s="89"/>
      <c r="AF598" s="89"/>
      <c r="AG598" s="89"/>
      <c r="AH598" s="89"/>
      <c r="AI598" s="89"/>
      <c r="AJ598" s="89"/>
      <c r="AK598" s="89"/>
      <c r="AL598" s="89"/>
      <c r="AM598" s="89"/>
      <c r="AN598" s="89"/>
      <c r="AO598" s="89"/>
      <c r="AP598" s="89"/>
      <c r="AQ598" s="89"/>
      <c r="AR598" s="89"/>
      <c r="AS598" s="89"/>
      <c r="AT598" s="89"/>
    </row>
    <row r="599" spans="1:46" ht="35.1" customHeight="1" x14ac:dyDescent="0.2">
      <c r="A599" s="89"/>
      <c r="B599" s="89"/>
      <c r="C599" s="89"/>
      <c r="D599" s="89"/>
      <c r="E599" s="89"/>
      <c r="F599" s="89"/>
      <c r="G599" s="89"/>
      <c r="H599" s="89"/>
      <c r="I599" s="89"/>
      <c r="J599" s="89"/>
      <c r="K599" s="89"/>
      <c r="L599" s="89"/>
      <c r="M599" s="89"/>
      <c r="N599" s="89"/>
      <c r="O599" s="89"/>
      <c r="P599" s="89"/>
      <c r="Q599" s="89"/>
      <c r="R599" s="89"/>
      <c r="S599" s="89"/>
      <c r="T599" s="89"/>
      <c r="U599" s="89"/>
      <c r="V599" s="89"/>
      <c r="W599" s="89"/>
      <c r="X599" s="89"/>
      <c r="Y599" s="89"/>
      <c r="Z599" s="89"/>
      <c r="AA599" s="89"/>
      <c r="AB599" s="89"/>
      <c r="AC599" s="89"/>
      <c r="AD599" s="89"/>
      <c r="AE599" s="89"/>
      <c r="AF599" s="89"/>
      <c r="AG599" s="89"/>
      <c r="AH599" s="89"/>
      <c r="AI599" s="89"/>
      <c r="AJ599" s="89"/>
      <c r="AK599" s="89"/>
      <c r="AL599" s="89"/>
      <c r="AM599" s="89"/>
      <c r="AN599" s="89"/>
      <c r="AO599" s="89"/>
      <c r="AP599" s="89"/>
      <c r="AQ599" s="89"/>
      <c r="AR599" s="89"/>
      <c r="AS599" s="89"/>
      <c r="AT599" s="89"/>
    </row>
    <row r="600" spans="1:46" ht="35.1" customHeight="1" x14ac:dyDescent="0.2">
      <c r="A600" s="89"/>
      <c r="B600" s="89"/>
      <c r="C600" s="89"/>
      <c r="D600" s="89"/>
      <c r="E600" s="89"/>
      <c r="F600" s="89"/>
      <c r="G600" s="89"/>
      <c r="H600" s="89"/>
      <c r="I600" s="89"/>
      <c r="J600" s="89"/>
      <c r="K600" s="89"/>
      <c r="L600" s="89"/>
      <c r="M600" s="89"/>
      <c r="N600" s="89"/>
      <c r="O600" s="89"/>
      <c r="P600" s="89"/>
      <c r="Q600" s="89"/>
      <c r="R600" s="89"/>
      <c r="S600" s="89"/>
      <c r="T600" s="89"/>
      <c r="U600" s="89"/>
      <c r="V600" s="89"/>
      <c r="W600" s="89"/>
      <c r="X600" s="89"/>
      <c r="Y600" s="89"/>
      <c r="Z600" s="89"/>
      <c r="AA600" s="89"/>
      <c r="AB600" s="89"/>
      <c r="AC600" s="89"/>
      <c r="AD600" s="89"/>
      <c r="AE600" s="89"/>
      <c r="AF600" s="89"/>
      <c r="AG600" s="89"/>
      <c r="AH600" s="89"/>
      <c r="AI600" s="89"/>
      <c r="AJ600" s="89"/>
      <c r="AK600" s="89"/>
      <c r="AL600" s="89"/>
      <c r="AM600" s="89"/>
      <c r="AN600" s="89"/>
      <c r="AO600" s="89"/>
      <c r="AP600" s="89"/>
      <c r="AQ600" s="89"/>
      <c r="AR600" s="89"/>
      <c r="AS600" s="89"/>
      <c r="AT600" s="89"/>
    </row>
    <row r="601" spans="1:46" ht="35.1" customHeight="1" x14ac:dyDescent="0.2">
      <c r="A601" s="89"/>
      <c r="B601" s="89"/>
      <c r="C601" s="89"/>
      <c r="D601" s="89"/>
      <c r="E601" s="89"/>
      <c r="F601" s="89"/>
      <c r="G601" s="89"/>
      <c r="H601" s="89"/>
      <c r="I601" s="89"/>
      <c r="J601" s="89"/>
      <c r="K601" s="89"/>
      <c r="L601" s="89"/>
      <c r="M601" s="89"/>
      <c r="N601" s="89"/>
      <c r="O601" s="89"/>
      <c r="P601" s="89"/>
      <c r="Q601" s="89"/>
      <c r="R601" s="89"/>
      <c r="S601" s="89"/>
      <c r="T601" s="89"/>
      <c r="U601" s="89"/>
      <c r="V601" s="89"/>
      <c r="W601" s="89"/>
      <c r="X601" s="89"/>
      <c r="Y601" s="89"/>
      <c r="Z601" s="89"/>
      <c r="AA601" s="89"/>
      <c r="AB601" s="89"/>
      <c r="AC601" s="89"/>
      <c r="AD601" s="89"/>
      <c r="AE601" s="89"/>
      <c r="AF601" s="89"/>
      <c r="AG601" s="89"/>
      <c r="AH601" s="89"/>
      <c r="AI601" s="89"/>
      <c r="AJ601" s="89"/>
      <c r="AK601" s="89"/>
      <c r="AL601" s="89"/>
      <c r="AM601" s="89"/>
      <c r="AN601" s="89"/>
      <c r="AO601" s="89"/>
      <c r="AP601" s="89"/>
      <c r="AQ601" s="89"/>
      <c r="AR601" s="89"/>
      <c r="AS601" s="89"/>
      <c r="AT601" s="89"/>
    </row>
    <row r="602" spans="1:46" ht="35.1" customHeight="1" x14ac:dyDescent="0.2">
      <c r="A602" s="89"/>
      <c r="B602" s="89"/>
      <c r="C602" s="89"/>
      <c r="D602" s="89"/>
      <c r="E602" s="89"/>
      <c r="F602" s="89"/>
      <c r="G602" s="89"/>
      <c r="H602" s="89"/>
      <c r="I602" s="89"/>
      <c r="J602" s="89"/>
      <c r="K602" s="89"/>
      <c r="L602" s="89"/>
      <c r="M602" s="89"/>
      <c r="N602" s="89"/>
      <c r="O602" s="89"/>
      <c r="P602" s="89"/>
      <c r="Q602" s="89"/>
      <c r="R602" s="89"/>
      <c r="S602" s="89"/>
      <c r="T602" s="89"/>
      <c r="U602" s="89"/>
      <c r="V602" s="89"/>
      <c r="W602" s="89"/>
      <c r="X602" s="89"/>
      <c r="Y602" s="89"/>
      <c r="Z602" s="89"/>
      <c r="AA602" s="89"/>
      <c r="AB602" s="89"/>
      <c r="AC602" s="89"/>
      <c r="AD602" s="89"/>
      <c r="AE602" s="89"/>
      <c r="AF602" s="89"/>
      <c r="AG602" s="89"/>
      <c r="AH602" s="89"/>
      <c r="AI602" s="89"/>
      <c r="AJ602" s="89"/>
      <c r="AK602" s="89"/>
      <c r="AL602" s="89"/>
      <c r="AM602" s="89"/>
      <c r="AN602" s="89"/>
      <c r="AO602" s="89"/>
      <c r="AP602" s="89"/>
      <c r="AQ602" s="89"/>
      <c r="AR602" s="89"/>
      <c r="AS602" s="89"/>
      <c r="AT602" s="89"/>
    </row>
    <row r="603" spans="1:46" ht="35.1" customHeight="1" x14ac:dyDescent="0.2">
      <c r="A603" s="89"/>
      <c r="B603" s="89"/>
      <c r="C603" s="89"/>
      <c r="D603" s="89"/>
      <c r="E603" s="89"/>
      <c r="F603" s="89"/>
      <c r="G603" s="89"/>
      <c r="H603" s="89"/>
      <c r="I603" s="89"/>
      <c r="J603" s="89"/>
      <c r="K603" s="89"/>
      <c r="L603" s="89"/>
      <c r="M603" s="89"/>
      <c r="N603" s="89"/>
      <c r="O603" s="89"/>
      <c r="P603" s="89"/>
      <c r="Q603" s="89"/>
      <c r="R603" s="89"/>
      <c r="S603" s="89"/>
      <c r="T603" s="89"/>
      <c r="U603" s="89"/>
      <c r="V603" s="89"/>
      <c r="W603" s="89"/>
      <c r="X603" s="89"/>
      <c r="Y603" s="89"/>
      <c r="Z603" s="89"/>
      <c r="AA603" s="89"/>
      <c r="AB603" s="89"/>
      <c r="AC603" s="89"/>
      <c r="AD603" s="89"/>
      <c r="AE603" s="89"/>
      <c r="AF603" s="89"/>
      <c r="AG603" s="89"/>
      <c r="AH603" s="89"/>
      <c r="AI603" s="89"/>
      <c r="AJ603" s="89"/>
      <c r="AK603" s="89"/>
      <c r="AL603" s="89"/>
      <c r="AM603" s="89"/>
      <c r="AN603" s="89"/>
      <c r="AO603" s="89"/>
      <c r="AP603" s="89"/>
      <c r="AQ603" s="89"/>
      <c r="AR603" s="89"/>
      <c r="AS603" s="89"/>
      <c r="AT603" s="89"/>
    </row>
    <row r="604" spans="1:46" ht="35.1" customHeight="1" x14ac:dyDescent="0.2">
      <c r="A604" s="89"/>
      <c r="B604" s="89"/>
      <c r="C604" s="89"/>
      <c r="D604" s="89"/>
      <c r="E604" s="89"/>
      <c r="F604" s="89"/>
      <c r="G604" s="89"/>
      <c r="H604" s="89"/>
      <c r="I604" s="89"/>
      <c r="J604" s="89"/>
      <c r="K604" s="89"/>
      <c r="L604" s="89"/>
      <c r="M604" s="89"/>
      <c r="N604" s="89"/>
      <c r="O604" s="89"/>
      <c r="P604" s="89"/>
      <c r="Q604" s="89"/>
      <c r="R604" s="89"/>
      <c r="S604" s="89"/>
      <c r="T604" s="89"/>
      <c r="U604" s="89"/>
      <c r="V604" s="89"/>
      <c r="W604" s="89"/>
      <c r="X604" s="89"/>
      <c r="Y604" s="89"/>
      <c r="Z604" s="89"/>
      <c r="AA604" s="89"/>
      <c r="AB604" s="89"/>
      <c r="AC604" s="89"/>
      <c r="AD604" s="89"/>
      <c r="AE604" s="89"/>
      <c r="AF604" s="89"/>
      <c r="AG604" s="89"/>
      <c r="AH604" s="89"/>
      <c r="AI604" s="89"/>
      <c r="AJ604" s="89"/>
      <c r="AK604" s="89"/>
      <c r="AL604" s="89"/>
      <c r="AM604" s="89"/>
      <c r="AN604" s="89"/>
      <c r="AO604" s="89"/>
      <c r="AP604" s="89"/>
      <c r="AQ604" s="89"/>
      <c r="AR604" s="89"/>
      <c r="AS604" s="89"/>
      <c r="AT604" s="89"/>
    </row>
    <row r="605" spans="1:46" ht="35.1" customHeight="1" x14ac:dyDescent="0.2">
      <c r="A605" s="89"/>
      <c r="B605" s="89"/>
      <c r="C605" s="89"/>
      <c r="D605" s="89"/>
      <c r="E605" s="89"/>
      <c r="F605" s="89"/>
      <c r="G605" s="89"/>
      <c r="H605" s="89"/>
      <c r="I605" s="89"/>
      <c r="J605" s="89"/>
      <c r="K605" s="89"/>
      <c r="L605" s="89"/>
      <c r="M605" s="89"/>
      <c r="N605" s="89"/>
      <c r="O605" s="89"/>
      <c r="P605" s="89"/>
      <c r="Q605" s="89"/>
      <c r="R605" s="89"/>
      <c r="S605" s="89"/>
      <c r="T605" s="89"/>
      <c r="U605" s="89"/>
      <c r="V605" s="89"/>
      <c r="W605" s="89"/>
      <c r="X605" s="89"/>
      <c r="Y605" s="89"/>
      <c r="Z605" s="89"/>
      <c r="AA605" s="89"/>
      <c r="AB605" s="89"/>
      <c r="AC605" s="89"/>
      <c r="AD605" s="89"/>
      <c r="AE605" s="89"/>
      <c r="AF605" s="89"/>
      <c r="AG605" s="89"/>
      <c r="AH605" s="89"/>
      <c r="AI605" s="89"/>
      <c r="AJ605" s="89"/>
      <c r="AK605" s="89"/>
      <c r="AL605" s="89"/>
      <c r="AM605" s="89"/>
      <c r="AN605" s="89"/>
      <c r="AO605" s="89"/>
      <c r="AP605" s="89"/>
      <c r="AQ605" s="89"/>
      <c r="AR605" s="89"/>
      <c r="AS605" s="89"/>
      <c r="AT605" s="89"/>
    </row>
    <row r="606" spans="1:46" ht="35.1" customHeight="1" x14ac:dyDescent="0.2">
      <c r="A606" s="89"/>
      <c r="B606" s="89"/>
      <c r="C606" s="89"/>
      <c r="D606" s="89"/>
      <c r="E606" s="89"/>
      <c r="F606" s="89"/>
      <c r="G606" s="89"/>
      <c r="H606" s="89"/>
      <c r="I606" s="89"/>
      <c r="J606" s="89"/>
      <c r="K606" s="89"/>
      <c r="L606" s="89"/>
      <c r="M606" s="89"/>
      <c r="N606" s="89"/>
      <c r="O606" s="89"/>
      <c r="P606" s="89"/>
      <c r="Q606" s="89"/>
      <c r="R606" s="89"/>
      <c r="S606" s="89"/>
      <c r="T606" s="89"/>
      <c r="U606" s="89"/>
      <c r="V606" s="89"/>
      <c r="W606" s="89"/>
      <c r="X606" s="89"/>
      <c r="Y606" s="89"/>
      <c r="Z606" s="89"/>
      <c r="AA606" s="89"/>
      <c r="AB606" s="89"/>
      <c r="AC606" s="89"/>
      <c r="AD606" s="89"/>
      <c r="AE606" s="89"/>
      <c r="AF606" s="89"/>
      <c r="AG606" s="89"/>
      <c r="AH606" s="89"/>
      <c r="AI606" s="89"/>
      <c r="AJ606" s="89"/>
      <c r="AK606" s="89"/>
      <c r="AL606" s="89"/>
      <c r="AM606" s="89"/>
      <c r="AN606" s="89"/>
      <c r="AO606" s="89"/>
      <c r="AP606" s="89"/>
      <c r="AQ606" s="89"/>
      <c r="AR606" s="89"/>
      <c r="AS606" s="89"/>
      <c r="AT606" s="89"/>
    </row>
    <row r="607" spans="1:46" ht="35.1" customHeight="1" x14ac:dyDescent="0.2">
      <c r="A607" s="89"/>
      <c r="B607" s="89"/>
      <c r="C607" s="89"/>
      <c r="D607" s="89"/>
      <c r="E607" s="89"/>
      <c r="F607" s="89"/>
      <c r="G607" s="89"/>
      <c r="H607" s="89"/>
      <c r="I607" s="89"/>
      <c r="J607" s="89"/>
      <c r="K607" s="89"/>
      <c r="L607" s="89"/>
      <c r="M607" s="89"/>
      <c r="N607" s="89"/>
      <c r="O607" s="89"/>
      <c r="P607" s="89"/>
      <c r="Q607" s="89"/>
      <c r="R607" s="89"/>
      <c r="S607" s="89"/>
      <c r="T607" s="89"/>
      <c r="U607" s="89"/>
      <c r="V607" s="89"/>
      <c r="W607" s="89"/>
      <c r="X607" s="89"/>
      <c r="Y607" s="89"/>
      <c r="Z607" s="89"/>
      <c r="AA607" s="89"/>
      <c r="AB607" s="89"/>
      <c r="AC607" s="89"/>
      <c r="AD607" s="89"/>
      <c r="AE607" s="89"/>
      <c r="AF607" s="89"/>
      <c r="AG607" s="89"/>
      <c r="AH607" s="89"/>
      <c r="AI607" s="89"/>
      <c r="AJ607" s="89"/>
      <c r="AK607" s="89"/>
      <c r="AL607" s="89"/>
      <c r="AM607" s="89"/>
      <c r="AN607" s="89"/>
      <c r="AO607" s="89"/>
      <c r="AP607" s="89"/>
      <c r="AQ607" s="89"/>
      <c r="AR607" s="89"/>
      <c r="AS607" s="89"/>
      <c r="AT607" s="89"/>
    </row>
    <row r="608" spans="1:46" ht="35.1" customHeight="1" x14ac:dyDescent="0.2">
      <c r="A608" s="89"/>
      <c r="B608" s="89"/>
      <c r="C608" s="89"/>
      <c r="D608" s="89"/>
      <c r="E608" s="89"/>
      <c r="F608" s="89"/>
      <c r="G608" s="89"/>
      <c r="H608" s="89"/>
      <c r="I608" s="89"/>
      <c r="J608" s="89"/>
      <c r="K608" s="89"/>
      <c r="L608" s="89"/>
      <c r="M608" s="89"/>
      <c r="N608" s="89"/>
      <c r="O608" s="89"/>
      <c r="P608" s="89"/>
      <c r="Q608" s="89"/>
      <c r="R608" s="89"/>
      <c r="S608" s="89"/>
      <c r="T608" s="89"/>
      <c r="U608" s="89"/>
      <c r="V608" s="89"/>
      <c r="W608" s="89"/>
      <c r="X608" s="89"/>
      <c r="Y608" s="89"/>
      <c r="Z608" s="89"/>
      <c r="AA608" s="89"/>
      <c r="AB608" s="89"/>
      <c r="AC608" s="89"/>
      <c r="AD608" s="89"/>
      <c r="AE608" s="89"/>
      <c r="AF608" s="89"/>
      <c r="AG608" s="89"/>
      <c r="AH608" s="89"/>
      <c r="AI608" s="89"/>
      <c r="AJ608" s="89"/>
      <c r="AK608" s="89"/>
      <c r="AL608" s="89"/>
      <c r="AM608" s="89"/>
      <c r="AN608" s="89"/>
      <c r="AO608" s="89"/>
      <c r="AP608" s="89"/>
      <c r="AQ608" s="89"/>
      <c r="AR608" s="89"/>
      <c r="AS608" s="89"/>
      <c r="AT608" s="89"/>
    </row>
    <row r="609" spans="1:46" ht="35.1" customHeight="1" x14ac:dyDescent="0.2">
      <c r="A609" s="89"/>
      <c r="B609" s="89"/>
      <c r="C609" s="89"/>
      <c r="D609" s="89"/>
      <c r="E609" s="89"/>
      <c r="F609" s="89"/>
      <c r="G609" s="89"/>
      <c r="H609" s="89"/>
      <c r="I609" s="89"/>
      <c r="J609" s="89"/>
      <c r="K609" s="89"/>
      <c r="L609" s="89"/>
      <c r="M609" s="89"/>
      <c r="N609" s="89"/>
      <c r="O609" s="89"/>
      <c r="P609" s="89"/>
      <c r="Q609" s="89"/>
      <c r="R609" s="89"/>
      <c r="S609" s="89"/>
      <c r="T609" s="89"/>
      <c r="U609" s="89"/>
      <c r="V609" s="89"/>
      <c r="W609" s="89"/>
      <c r="X609" s="89"/>
      <c r="Y609" s="89"/>
      <c r="Z609" s="89"/>
      <c r="AA609" s="89"/>
      <c r="AB609" s="89"/>
      <c r="AC609" s="89"/>
      <c r="AD609" s="89"/>
      <c r="AE609" s="89"/>
      <c r="AF609" s="89"/>
      <c r="AG609" s="89"/>
      <c r="AH609" s="89"/>
      <c r="AI609" s="89"/>
      <c r="AJ609" s="89"/>
      <c r="AK609" s="89"/>
      <c r="AL609" s="89"/>
      <c r="AM609" s="89"/>
      <c r="AN609" s="89"/>
      <c r="AO609" s="89"/>
      <c r="AP609" s="89"/>
      <c r="AQ609" s="89"/>
      <c r="AR609" s="89"/>
      <c r="AS609" s="89"/>
      <c r="AT609" s="89"/>
    </row>
    <row r="610" spans="1:46" ht="35.1" customHeight="1" x14ac:dyDescent="0.2">
      <c r="A610" s="89"/>
      <c r="B610" s="89"/>
      <c r="C610" s="89"/>
      <c r="D610" s="89"/>
      <c r="E610" s="89"/>
      <c r="F610" s="89"/>
      <c r="G610" s="89"/>
      <c r="H610" s="89"/>
      <c r="I610" s="89"/>
      <c r="J610" s="89"/>
      <c r="K610" s="89"/>
      <c r="L610" s="89"/>
      <c r="M610" s="89"/>
      <c r="N610" s="89"/>
      <c r="O610" s="89"/>
      <c r="P610" s="89"/>
      <c r="Q610" s="89"/>
      <c r="R610" s="89"/>
      <c r="S610" s="89"/>
      <c r="T610" s="89"/>
      <c r="U610" s="89"/>
      <c r="V610" s="89"/>
      <c r="W610" s="89"/>
      <c r="X610" s="89"/>
      <c r="Y610" s="89"/>
      <c r="Z610" s="89"/>
      <c r="AA610" s="89"/>
      <c r="AB610" s="89"/>
      <c r="AC610" s="89"/>
      <c r="AD610" s="89"/>
      <c r="AE610" s="89"/>
      <c r="AF610" s="89"/>
      <c r="AG610" s="89"/>
      <c r="AH610" s="89"/>
      <c r="AI610" s="89"/>
      <c r="AJ610" s="89"/>
      <c r="AK610" s="89"/>
      <c r="AL610" s="89"/>
      <c r="AM610" s="89"/>
      <c r="AN610" s="89"/>
      <c r="AO610" s="89"/>
      <c r="AP610" s="89"/>
      <c r="AQ610" s="89"/>
      <c r="AR610" s="89"/>
      <c r="AS610" s="89"/>
      <c r="AT610" s="89"/>
    </row>
    <row r="611" spans="1:46" ht="35.1" customHeight="1" x14ac:dyDescent="0.2">
      <c r="A611" s="89"/>
      <c r="B611" s="89"/>
      <c r="C611" s="89"/>
      <c r="D611" s="89"/>
      <c r="E611" s="89"/>
      <c r="F611" s="89"/>
      <c r="G611" s="89"/>
      <c r="H611" s="89"/>
      <c r="I611" s="89"/>
      <c r="J611" s="89"/>
      <c r="K611" s="89"/>
      <c r="L611" s="89"/>
      <c r="M611" s="89"/>
      <c r="N611" s="89"/>
      <c r="O611" s="89"/>
      <c r="P611" s="89"/>
      <c r="Q611" s="89"/>
      <c r="R611" s="89"/>
      <c r="S611" s="89"/>
      <c r="T611" s="89"/>
      <c r="U611" s="89"/>
      <c r="V611" s="89"/>
      <c r="W611" s="89"/>
      <c r="X611" s="89"/>
      <c r="Y611" s="89"/>
      <c r="Z611" s="89"/>
      <c r="AA611" s="89"/>
      <c r="AB611" s="89"/>
      <c r="AC611" s="89"/>
      <c r="AD611" s="89"/>
      <c r="AE611" s="89"/>
      <c r="AF611" s="89"/>
      <c r="AG611" s="89"/>
      <c r="AH611" s="89"/>
      <c r="AI611" s="89"/>
      <c r="AJ611" s="89"/>
      <c r="AK611" s="89"/>
      <c r="AL611" s="89"/>
      <c r="AM611" s="89"/>
      <c r="AN611" s="89"/>
      <c r="AO611" s="89"/>
      <c r="AP611" s="89"/>
      <c r="AQ611" s="89"/>
      <c r="AR611" s="89"/>
      <c r="AS611" s="89"/>
      <c r="AT611" s="89"/>
    </row>
    <row r="612" spans="1:46" ht="35.1" customHeight="1" x14ac:dyDescent="0.2">
      <c r="A612" s="89"/>
      <c r="B612" s="89"/>
      <c r="C612" s="89"/>
      <c r="D612" s="89"/>
      <c r="E612" s="89"/>
      <c r="F612" s="89"/>
      <c r="G612" s="89"/>
      <c r="H612" s="89"/>
      <c r="I612" s="89"/>
      <c r="J612" s="89"/>
      <c r="K612" s="89"/>
      <c r="L612" s="89"/>
      <c r="M612" s="89"/>
      <c r="N612" s="89"/>
      <c r="O612" s="89"/>
      <c r="P612" s="89"/>
      <c r="Q612" s="89"/>
      <c r="R612" s="89"/>
      <c r="S612" s="89"/>
      <c r="T612" s="89"/>
      <c r="U612" s="89"/>
      <c r="V612" s="89"/>
      <c r="W612" s="89"/>
      <c r="X612" s="89"/>
      <c r="Y612" s="89"/>
      <c r="Z612" s="89"/>
      <c r="AA612" s="89"/>
      <c r="AB612" s="89"/>
      <c r="AC612" s="89"/>
      <c r="AD612" s="89"/>
      <c r="AE612" s="89"/>
      <c r="AF612" s="89"/>
      <c r="AG612" s="89"/>
      <c r="AH612" s="89"/>
      <c r="AI612" s="89"/>
      <c r="AJ612" s="89"/>
      <c r="AK612" s="89"/>
      <c r="AL612" s="89"/>
      <c r="AM612" s="89"/>
      <c r="AN612" s="89"/>
      <c r="AO612" s="89"/>
      <c r="AP612" s="89"/>
      <c r="AQ612" s="89"/>
      <c r="AR612" s="89"/>
      <c r="AS612" s="89"/>
      <c r="AT612" s="89"/>
    </row>
    <row r="613" spans="1:46" ht="35.1" customHeight="1" x14ac:dyDescent="0.2">
      <c r="A613" s="89"/>
      <c r="B613" s="89"/>
      <c r="C613" s="89"/>
      <c r="D613" s="89"/>
      <c r="E613" s="89"/>
      <c r="F613" s="89"/>
      <c r="G613" s="89"/>
      <c r="H613" s="89"/>
      <c r="I613" s="89"/>
      <c r="J613" s="89"/>
      <c r="K613" s="89"/>
      <c r="L613" s="89"/>
      <c r="M613" s="89"/>
      <c r="N613" s="89"/>
      <c r="O613" s="89"/>
      <c r="P613" s="89"/>
      <c r="Q613" s="89"/>
      <c r="R613" s="89"/>
      <c r="S613" s="89"/>
      <c r="T613" s="89"/>
      <c r="U613" s="89"/>
      <c r="V613" s="89"/>
      <c r="W613" s="89"/>
      <c r="X613" s="89"/>
      <c r="Y613" s="89"/>
      <c r="Z613" s="89"/>
      <c r="AA613" s="89"/>
      <c r="AB613" s="89"/>
      <c r="AC613" s="89"/>
      <c r="AD613" s="89"/>
      <c r="AE613" s="89"/>
      <c r="AF613" s="89"/>
      <c r="AG613" s="89"/>
      <c r="AH613" s="89"/>
      <c r="AI613" s="89"/>
      <c r="AJ613" s="89"/>
      <c r="AK613" s="89"/>
      <c r="AL613" s="89"/>
      <c r="AM613" s="89"/>
      <c r="AN613" s="89"/>
      <c r="AO613" s="89"/>
      <c r="AP613" s="89"/>
      <c r="AQ613" s="89"/>
      <c r="AR613" s="89"/>
      <c r="AS613" s="89"/>
      <c r="AT613" s="89"/>
    </row>
    <row r="614" spans="1:46" ht="35.1" customHeight="1" x14ac:dyDescent="0.2">
      <c r="A614" s="89"/>
      <c r="B614" s="89"/>
      <c r="C614" s="89"/>
      <c r="D614" s="89"/>
      <c r="E614" s="89"/>
      <c r="F614" s="89"/>
      <c r="G614" s="89"/>
      <c r="H614" s="89"/>
      <c r="I614" s="89"/>
      <c r="J614" s="89"/>
      <c r="K614" s="89"/>
      <c r="L614" s="89"/>
      <c r="M614" s="89"/>
      <c r="N614" s="89"/>
      <c r="O614" s="89"/>
      <c r="P614" s="89"/>
      <c r="Q614" s="89"/>
      <c r="R614" s="89"/>
      <c r="S614" s="89"/>
      <c r="T614" s="89"/>
      <c r="U614" s="89"/>
      <c r="V614" s="89"/>
      <c r="W614" s="89"/>
      <c r="X614" s="89"/>
      <c r="Y614" s="89"/>
      <c r="Z614" s="89"/>
      <c r="AA614" s="89"/>
      <c r="AB614" s="89"/>
      <c r="AC614" s="89"/>
      <c r="AD614" s="89"/>
      <c r="AE614" s="89"/>
      <c r="AF614" s="89"/>
      <c r="AG614" s="89"/>
      <c r="AH614" s="89"/>
      <c r="AI614" s="89"/>
      <c r="AJ614" s="89"/>
      <c r="AK614" s="89"/>
      <c r="AL614" s="89"/>
      <c r="AM614" s="89"/>
      <c r="AN614" s="89"/>
      <c r="AO614" s="89"/>
      <c r="AP614" s="89"/>
      <c r="AQ614" s="89"/>
      <c r="AR614" s="89"/>
      <c r="AS614" s="89"/>
      <c r="AT614" s="89"/>
    </row>
    <row r="615" spans="1:46" ht="35.1" customHeight="1" x14ac:dyDescent="0.2">
      <c r="A615" s="89"/>
      <c r="B615" s="89"/>
      <c r="C615" s="89"/>
      <c r="D615" s="89"/>
      <c r="E615" s="89"/>
      <c r="F615" s="89"/>
      <c r="G615" s="89"/>
      <c r="H615" s="89"/>
      <c r="I615" s="89"/>
      <c r="J615" s="89"/>
      <c r="K615" s="89"/>
      <c r="L615" s="89"/>
      <c r="M615" s="89"/>
      <c r="N615" s="89"/>
      <c r="O615" s="89"/>
      <c r="P615" s="89"/>
      <c r="Q615" s="89"/>
      <c r="R615" s="89"/>
      <c r="S615" s="89"/>
      <c r="T615" s="89"/>
      <c r="U615" s="89"/>
      <c r="V615" s="89"/>
      <c r="W615" s="89"/>
      <c r="X615" s="89"/>
      <c r="Y615" s="89"/>
      <c r="Z615" s="89"/>
      <c r="AA615" s="89"/>
      <c r="AB615" s="89"/>
      <c r="AC615" s="89"/>
      <c r="AD615" s="89"/>
      <c r="AE615" s="89"/>
      <c r="AF615" s="89"/>
      <c r="AG615" s="89"/>
      <c r="AH615" s="89"/>
      <c r="AI615" s="89"/>
      <c r="AJ615" s="89"/>
      <c r="AK615" s="89"/>
      <c r="AL615" s="89"/>
      <c r="AM615" s="89"/>
      <c r="AN615" s="89"/>
      <c r="AO615" s="89"/>
      <c r="AP615" s="89"/>
      <c r="AQ615" s="89"/>
      <c r="AR615" s="89"/>
      <c r="AS615" s="89"/>
      <c r="AT615" s="89"/>
    </row>
    <row r="616" spans="1:46" ht="35.1" customHeight="1" x14ac:dyDescent="0.2">
      <c r="A616" s="89"/>
      <c r="B616" s="89"/>
      <c r="C616" s="89"/>
      <c r="D616" s="89"/>
      <c r="E616" s="89"/>
      <c r="F616" s="89"/>
      <c r="G616" s="89"/>
      <c r="H616" s="89"/>
      <c r="I616" s="89"/>
      <c r="J616" s="89"/>
      <c r="K616" s="89"/>
      <c r="L616" s="89"/>
      <c r="M616" s="89"/>
      <c r="N616" s="89"/>
      <c r="O616" s="89"/>
      <c r="P616" s="89"/>
      <c r="Q616" s="89"/>
      <c r="R616" s="89"/>
      <c r="S616" s="89"/>
      <c r="T616" s="89"/>
      <c r="U616" s="89"/>
      <c r="V616" s="89"/>
      <c r="W616" s="89"/>
      <c r="X616" s="89"/>
      <c r="Y616" s="89"/>
      <c r="Z616" s="89"/>
      <c r="AA616" s="89"/>
      <c r="AB616" s="89"/>
      <c r="AC616" s="89"/>
      <c r="AD616" s="89"/>
      <c r="AE616" s="89"/>
      <c r="AF616" s="89"/>
      <c r="AG616" s="89"/>
      <c r="AH616" s="89"/>
      <c r="AI616" s="89"/>
      <c r="AJ616" s="89"/>
      <c r="AK616" s="89"/>
      <c r="AL616" s="89"/>
      <c r="AM616" s="89"/>
      <c r="AN616" s="89"/>
      <c r="AO616" s="89"/>
      <c r="AP616" s="89"/>
      <c r="AQ616" s="89"/>
      <c r="AR616" s="89"/>
      <c r="AS616" s="89"/>
      <c r="AT616" s="89"/>
    </row>
    <row r="617" spans="1:46" ht="35.1" customHeight="1" x14ac:dyDescent="0.2">
      <c r="A617" s="89"/>
      <c r="B617" s="89"/>
      <c r="C617" s="89"/>
      <c r="D617" s="89"/>
      <c r="E617" s="89"/>
      <c r="F617" s="89"/>
      <c r="G617" s="89"/>
      <c r="H617" s="89"/>
      <c r="I617" s="89"/>
      <c r="J617" s="89"/>
      <c r="K617" s="89"/>
      <c r="L617" s="89"/>
      <c r="M617" s="89"/>
      <c r="N617" s="89"/>
      <c r="O617" s="89"/>
      <c r="P617" s="89"/>
      <c r="Q617" s="89"/>
      <c r="R617" s="89"/>
      <c r="S617" s="89"/>
      <c r="T617" s="89"/>
      <c r="U617" s="89"/>
      <c r="V617" s="89"/>
      <c r="W617" s="89"/>
      <c r="X617" s="89"/>
      <c r="Y617" s="89"/>
      <c r="Z617" s="89"/>
      <c r="AA617" s="89"/>
      <c r="AB617" s="89"/>
      <c r="AC617" s="89"/>
      <c r="AD617" s="89"/>
      <c r="AE617" s="89"/>
      <c r="AF617" s="89"/>
      <c r="AG617" s="89"/>
      <c r="AH617" s="89"/>
      <c r="AI617" s="89"/>
      <c r="AJ617" s="89"/>
      <c r="AK617" s="89"/>
      <c r="AL617" s="89"/>
      <c r="AM617" s="89"/>
      <c r="AN617" s="89"/>
      <c r="AO617" s="89"/>
      <c r="AP617" s="89"/>
      <c r="AQ617" s="89"/>
      <c r="AR617" s="89"/>
      <c r="AS617" s="89"/>
      <c r="AT617" s="89"/>
    </row>
    <row r="618" spans="1:46" ht="35.1" customHeight="1" x14ac:dyDescent="0.2">
      <c r="A618" s="89"/>
      <c r="B618" s="89"/>
      <c r="C618" s="89"/>
      <c r="D618" s="89"/>
      <c r="E618" s="89"/>
      <c r="F618" s="89"/>
      <c r="G618" s="89"/>
      <c r="H618" s="89"/>
      <c r="I618" s="89"/>
      <c r="J618" s="89"/>
      <c r="K618" s="89"/>
      <c r="L618" s="89"/>
      <c r="M618" s="89"/>
      <c r="N618" s="89"/>
      <c r="O618" s="89"/>
      <c r="P618" s="89"/>
      <c r="Q618" s="89"/>
      <c r="R618" s="89"/>
      <c r="S618" s="89"/>
      <c r="T618" s="89"/>
      <c r="U618" s="89"/>
      <c r="V618" s="89"/>
      <c r="W618" s="89"/>
      <c r="X618" s="89"/>
      <c r="Y618" s="89"/>
      <c r="Z618" s="89"/>
      <c r="AA618" s="89"/>
      <c r="AB618" s="89"/>
      <c r="AC618" s="89"/>
      <c r="AD618" s="89"/>
      <c r="AE618" s="89"/>
      <c r="AF618" s="89"/>
      <c r="AG618" s="89"/>
      <c r="AH618" s="89"/>
      <c r="AI618" s="89"/>
      <c r="AJ618" s="89"/>
      <c r="AK618" s="89"/>
      <c r="AL618" s="89"/>
      <c r="AM618" s="89"/>
      <c r="AN618" s="89"/>
      <c r="AO618" s="89"/>
      <c r="AP618" s="89"/>
      <c r="AQ618" s="89"/>
      <c r="AR618" s="89"/>
      <c r="AS618" s="89"/>
      <c r="AT618" s="89"/>
    </row>
    <row r="619" spans="1:46" ht="35.1" customHeight="1" x14ac:dyDescent="0.2">
      <c r="A619" s="89"/>
      <c r="B619" s="89"/>
      <c r="C619" s="89"/>
      <c r="D619" s="89"/>
      <c r="E619" s="89"/>
      <c r="F619" s="89"/>
      <c r="G619" s="89"/>
      <c r="H619" s="89"/>
      <c r="I619" s="89"/>
      <c r="J619" s="89"/>
      <c r="K619" s="89"/>
      <c r="L619" s="89"/>
      <c r="M619" s="89"/>
      <c r="N619" s="89"/>
      <c r="O619" s="89"/>
      <c r="P619" s="89"/>
      <c r="Q619" s="89"/>
      <c r="R619" s="89"/>
      <c r="S619" s="89"/>
      <c r="T619" s="89"/>
      <c r="U619" s="89"/>
      <c r="V619" s="89"/>
      <c r="W619" s="89"/>
      <c r="X619" s="89"/>
      <c r="Y619" s="89"/>
      <c r="Z619" s="89"/>
      <c r="AA619" s="89"/>
      <c r="AB619" s="89"/>
      <c r="AC619" s="89"/>
      <c r="AD619" s="89"/>
      <c r="AE619" s="89"/>
      <c r="AF619" s="89"/>
      <c r="AG619" s="89"/>
      <c r="AH619" s="89"/>
      <c r="AI619" s="89"/>
      <c r="AJ619" s="89"/>
      <c r="AK619" s="89"/>
      <c r="AL619" s="89"/>
      <c r="AM619" s="89"/>
      <c r="AN619" s="89"/>
      <c r="AO619" s="89"/>
      <c r="AP619" s="89"/>
      <c r="AQ619" s="89"/>
      <c r="AR619" s="89"/>
      <c r="AS619" s="89"/>
      <c r="AT619" s="89"/>
    </row>
    <row r="620" spans="1:46" ht="35.1" customHeight="1" x14ac:dyDescent="0.2">
      <c r="A620" s="89"/>
      <c r="B620" s="89"/>
      <c r="C620" s="89"/>
      <c r="D620" s="89"/>
      <c r="E620" s="89"/>
      <c r="F620" s="89"/>
      <c r="G620" s="89"/>
      <c r="H620" s="89"/>
      <c r="I620" s="89"/>
      <c r="J620" s="89"/>
      <c r="K620" s="89"/>
      <c r="L620" s="89"/>
      <c r="M620" s="89"/>
      <c r="N620" s="89"/>
      <c r="O620" s="89"/>
      <c r="P620" s="89"/>
      <c r="Q620" s="89"/>
      <c r="R620" s="89"/>
      <c r="S620" s="89"/>
      <c r="T620" s="89"/>
      <c r="U620" s="89"/>
      <c r="V620" s="89"/>
      <c r="W620" s="89"/>
      <c r="X620" s="89"/>
      <c r="Y620" s="89"/>
      <c r="Z620" s="89"/>
      <c r="AA620" s="89"/>
      <c r="AB620" s="89"/>
      <c r="AC620" s="89"/>
      <c r="AD620" s="89"/>
      <c r="AE620" s="89"/>
      <c r="AF620" s="89"/>
      <c r="AG620" s="89"/>
      <c r="AH620" s="89"/>
      <c r="AI620" s="89"/>
      <c r="AJ620" s="89"/>
      <c r="AK620" s="89"/>
      <c r="AL620" s="89"/>
      <c r="AM620" s="89"/>
      <c r="AN620" s="89"/>
      <c r="AO620" s="89"/>
      <c r="AP620" s="89"/>
      <c r="AQ620" s="89"/>
      <c r="AR620" s="89"/>
      <c r="AS620" s="89"/>
      <c r="AT620" s="89"/>
    </row>
    <row r="621" spans="1:46" ht="35.1" customHeight="1" x14ac:dyDescent="0.2">
      <c r="A621" s="89"/>
      <c r="B621" s="89"/>
      <c r="C621" s="89"/>
      <c r="D621" s="89"/>
      <c r="E621" s="89"/>
      <c r="F621" s="89"/>
      <c r="G621" s="89"/>
      <c r="H621" s="89"/>
      <c r="I621" s="89"/>
      <c r="J621" s="89"/>
      <c r="K621" s="89"/>
      <c r="L621" s="89"/>
      <c r="M621" s="89"/>
      <c r="N621" s="89"/>
      <c r="O621" s="89"/>
      <c r="P621" s="89"/>
      <c r="Q621" s="89"/>
      <c r="R621" s="89"/>
      <c r="S621" s="89"/>
      <c r="T621" s="89"/>
      <c r="U621" s="89"/>
      <c r="V621" s="89"/>
      <c r="W621" s="89"/>
      <c r="X621" s="89"/>
      <c r="Y621" s="89"/>
      <c r="Z621" s="89"/>
      <c r="AA621" s="89"/>
      <c r="AB621" s="89"/>
      <c r="AC621" s="89"/>
      <c r="AD621" s="89"/>
      <c r="AE621" s="89"/>
      <c r="AF621" s="89"/>
      <c r="AG621" s="89"/>
      <c r="AH621" s="89"/>
      <c r="AI621" s="89"/>
      <c r="AJ621" s="89"/>
      <c r="AK621" s="89"/>
      <c r="AL621" s="89"/>
      <c r="AM621" s="89"/>
      <c r="AN621" s="89"/>
      <c r="AO621" s="89"/>
      <c r="AP621" s="89"/>
      <c r="AQ621" s="89"/>
      <c r="AR621" s="89"/>
      <c r="AS621" s="89"/>
      <c r="AT621" s="89"/>
    </row>
    <row r="622" spans="1:46" ht="35.1" customHeight="1" x14ac:dyDescent="0.2">
      <c r="A622" s="89"/>
      <c r="B622" s="89"/>
      <c r="C622" s="89"/>
      <c r="D622" s="89"/>
      <c r="E622" s="89"/>
      <c r="F622" s="89"/>
      <c r="G622" s="89"/>
      <c r="H622" s="89"/>
      <c r="I622" s="89"/>
      <c r="J622" s="89"/>
      <c r="K622" s="89"/>
      <c r="L622" s="89"/>
      <c r="M622" s="89"/>
      <c r="N622" s="89"/>
      <c r="O622" s="89"/>
      <c r="P622" s="89"/>
      <c r="Q622" s="89"/>
      <c r="R622" s="89"/>
      <c r="S622" s="89"/>
      <c r="T622" s="89"/>
      <c r="U622" s="89"/>
      <c r="V622" s="89"/>
      <c r="W622" s="89"/>
      <c r="X622" s="89"/>
      <c r="Y622" s="89"/>
      <c r="Z622" s="89"/>
      <c r="AA622" s="89"/>
      <c r="AB622" s="89"/>
      <c r="AC622" s="89"/>
      <c r="AD622" s="89"/>
      <c r="AE622" s="89"/>
      <c r="AF622" s="89"/>
      <c r="AG622" s="89"/>
      <c r="AH622" s="89"/>
      <c r="AI622" s="89"/>
      <c r="AJ622" s="89"/>
      <c r="AK622" s="89"/>
      <c r="AL622" s="89"/>
      <c r="AM622" s="89"/>
      <c r="AN622" s="89"/>
      <c r="AO622" s="89"/>
      <c r="AP622" s="89"/>
      <c r="AQ622" s="89"/>
      <c r="AR622" s="89"/>
      <c r="AS622" s="89"/>
      <c r="AT622" s="89"/>
    </row>
    <row r="623" spans="1:46" ht="35.1" customHeight="1" x14ac:dyDescent="0.2">
      <c r="A623" s="89"/>
      <c r="B623" s="89"/>
      <c r="C623" s="89"/>
      <c r="D623" s="89"/>
      <c r="E623" s="89"/>
      <c r="F623" s="89"/>
      <c r="G623" s="89"/>
      <c r="H623" s="89"/>
      <c r="I623" s="89"/>
      <c r="J623" s="89"/>
      <c r="K623" s="89"/>
      <c r="L623" s="89"/>
      <c r="M623" s="89"/>
      <c r="N623" s="89"/>
      <c r="O623" s="89"/>
      <c r="P623" s="89"/>
      <c r="Q623" s="89"/>
      <c r="R623" s="89"/>
      <c r="S623" s="89"/>
      <c r="T623" s="89"/>
      <c r="U623" s="89"/>
      <c r="V623" s="89"/>
      <c r="W623" s="89"/>
      <c r="X623" s="89"/>
      <c r="Y623" s="89"/>
      <c r="Z623" s="89"/>
      <c r="AA623" s="89"/>
      <c r="AB623" s="89"/>
      <c r="AC623" s="89"/>
      <c r="AD623" s="89"/>
      <c r="AE623" s="89"/>
      <c r="AF623" s="89"/>
      <c r="AG623" s="89"/>
      <c r="AH623" s="89"/>
      <c r="AI623" s="89"/>
      <c r="AJ623" s="89"/>
      <c r="AK623" s="89"/>
      <c r="AL623" s="89"/>
      <c r="AM623" s="89"/>
      <c r="AN623" s="89"/>
      <c r="AO623" s="89"/>
      <c r="AP623" s="89"/>
      <c r="AQ623" s="89"/>
      <c r="AR623" s="89"/>
      <c r="AS623" s="89"/>
      <c r="AT623" s="89"/>
    </row>
    <row r="624" spans="1:46" ht="35.1" customHeight="1" x14ac:dyDescent="0.2">
      <c r="A624" s="89"/>
      <c r="B624" s="89"/>
      <c r="C624" s="89"/>
      <c r="D624" s="89"/>
      <c r="E624" s="89"/>
      <c r="F624" s="89"/>
      <c r="G624" s="89"/>
      <c r="H624" s="89"/>
      <c r="I624" s="89"/>
      <c r="J624" s="89"/>
      <c r="K624" s="89"/>
      <c r="L624" s="89"/>
      <c r="M624" s="89"/>
      <c r="N624" s="89"/>
      <c r="O624" s="89"/>
      <c r="P624" s="89"/>
      <c r="Q624" s="89"/>
      <c r="R624" s="89"/>
      <c r="S624" s="89"/>
      <c r="T624" s="89"/>
      <c r="U624" s="89"/>
      <c r="V624" s="89"/>
      <c r="W624" s="89"/>
      <c r="X624" s="89"/>
      <c r="Y624" s="89"/>
      <c r="Z624" s="89"/>
      <c r="AA624" s="89"/>
      <c r="AB624" s="89"/>
      <c r="AC624" s="89"/>
      <c r="AD624" s="89"/>
      <c r="AE624" s="89"/>
      <c r="AF624" s="89"/>
      <c r="AG624" s="89"/>
      <c r="AH624" s="89"/>
      <c r="AI624" s="89"/>
      <c r="AJ624" s="89"/>
      <c r="AK624" s="89"/>
      <c r="AL624" s="89"/>
      <c r="AM624" s="89"/>
      <c r="AN624" s="89"/>
      <c r="AO624" s="89"/>
      <c r="AP624" s="89"/>
      <c r="AQ624" s="89"/>
      <c r="AR624" s="89"/>
      <c r="AS624" s="89"/>
      <c r="AT624" s="89"/>
    </row>
    <row r="625" spans="1:46" ht="35.1" customHeight="1" x14ac:dyDescent="0.2">
      <c r="A625" s="89"/>
      <c r="B625" s="89"/>
      <c r="C625" s="89"/>
      <c r="D625" s="89"/>
      <c r="E625" s="89"/>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row>
    <row r="626" spans="1:46" ht="35.1" customHeight="1" x14ac:dyDescent="0.2">
      <c r="A626" s="89"/>
      <c r="B626" s="89"/>
      <c r="C626" s="89"/>
      <c r="D626" s="89"/>
      <c r="E626" s="89"/>
      <c r="F626" s="89"/>
      <c r="G626" s="89"/>
      <c r="H626" s="89"/>
      <c r="I626" s="89"/>
      <c r="J626" s="89"/>
      <c r="K626" s="89"/>
      <c r="L626" s="89"/>
      <c r="M626" s="89"/>
      <c r="N626" s="89"/>
      <c r="O626" s="89"/>
      <c r="P626" s="89"/>
      <c r="Q626" s="89"/>
      <c r="R626" s="89"/>
      <c r="S626" s="89"/>
      <c r="T626" s="89"/>
      <c r="U626" s="89"/>
      <c r="V626" s="89"/>
      <c r="W626" s="89"/>
      <c r="X626" s="89"/>
      <c r="Y626" s="89"/>
      <c r="Z626" s="89"/>
      <c r="AA626" s="89"/>
      <c r="AB626" s="89"/>
      <c r="AC626" s="89"/>
      <c r="AD626" s="89"/>
      <c r="AE626" s="89"/>
      <c r="AF626" s="89"/>
      <c r="AG626" s="89"/>
      <c r="AH626" s="89"/>
      <c r="AI626" s="89"/>
      <c r="AJ626" s="89"/>
      <c r="AK626" s="89"/>
      <c r="AL626" s="89"/>
      <c r="AM626" s="89"/>
      <c r="AN626" s="89"/>
      <c r="AO626" s="89"/>
      <c r="AP626" s="89"/>
      <c r="AQ626" s="89"/>
      <c r="AR626" s="89"/>
      <c r="AS626" s="89"/>
      <c r="AT626" s="89"/>
    </row>
    <row r="627" spans="1:46" ht="35.1" customHeight="1" x14ac:dyDescent="0.2">
      <c r="A627" s="89"/>
      <c r="B627" s="89"/>
      <c r="C627" s="89"/>
      <c r="D627" s="89"/>
      <c r="E627" s="89"/>
      <c r="F627" s="89"/>
      <c r="G627" s="89"/>
      <c r="H627" s="89"/>
      <c r="I627" s="89"/>
      <c r="J627" s="89"/>
      <c r="K627" s="89"/>
      <c r="L627" s="89"/>
      <c r="M627" s="89"/>
      <c r="N627" s="89"/>
      <c r="O627" s="89"/>
      <c r="P627" s="89"/>
      <c r="Q627" s="89"/>
      <c r="R627" s="89"/>
      <c r="S627" s="89"/>
      <c r="T627" s="89"/>
      <c r="U627" s="89"/>
      <c r="V627" s="89"/>
      <c r="W627" s="89"/>
      <c r="X627" s="89"/>
      <c r="Y627" s="89"/>
      <c r="Z627" s="89"/>
      <c r="AA627" s="89"/>
      <c r="AB627" s="89"/>
      <c r="AC627" s="89"/>
      <c r="AD627" s="89"/>
      <c r="AE627" s="89"/>
      <c r="AF627" s="89"/>
      <c r="AG627" s="89"/>
      <c r="AH627" s="89"/>
      <c r="AI627" s="89"/>
      <c r="AJ627" s="89"/>
      <c r="AK627" s="89"/>
      <c r="AL627" s="89"/>
      <c r="AM627" s="89"/>
      <c r="AN627" s="89"/>
      <c r="AO627" s="89"/>
      <c r="AP627" s="89"/>
      <c r="AQ627" s="89"/>
      <c r="AR627" s="89"/>
      <c r="AS627" s="89"/>
      <c r="AT627" s="89"/>
    </row>
    <row r="628" spans="1:46" ht="35.1" customHeight="1" x14ac:dyDescent="0.2">
      <c r="A628" s="89"/>
      <c r="B628" s="89"/>
      <c r="C628" s="89"/>
      <c r="D628" s="89"/>
      <c r="E628" s="89"/>
      <c r="F628" s="89"/>
      <c r="G628" s="89"/>
      <c r="H628" s="89"/>
      <c r="I628" s="89"/>
      <c r="J628" s="89"/>
      <c r="K628" s="89"/>
      <c r="L628" s="89"/>
      <c r="M628" s="89"/>
      <c r="N628" s="89"/>
      <c r="O628" s="89"/>
      <c r="P628" s="89"/>
      <c r="Q628" s="89"/>
      <c r="R628" s="89"/>
      <c r="S628" s="89"/>
      <c r="T628" s="89"/>
      <c r="U628" s="89"/>
      <c r="V628" s="89"/>
      <c r="W628" s="89"/>
      <c r="X628" s="89"/>
      <c r="Y628" s="89"/>
      <c r="Z628" s="89"/>
      <c r="AA628" s="89"/>
      <c r="AB628" s="89"/>
      <c r="AC628" s="89"/>
      <c r="AD628" s="89"/>
      <c r="AE628" s="89"/>
      <c r="AF628" s="89"/>
      <c r="AG628" s="89"/>
      <c r="AH628" s="89"/>
      <c r="AI628" s="89"/>
      <c r="AJ628" s="89"/>
      <c r="AK628" s="89"/>
      <c r="AL628" s="89"/>
      <c r="AM628" s="89"/>
      <c r="AN628" s="89"/>
      <c r="AO628" s="89"/>
      <c r="AP628" s="89"/>
      <c r="AQ628" s="89"/>
      <c r="AR628" s="89"/>
      <c r="AS628" s="89"/>
      <c r="AT628" s="89"/>
    </row>
    <row r="629" spans="1:46" ht="35.1" customHeight="1" x14ac:dyDescent="0.2">
      <c r="A629" s="89"/>
      <c r="B629" s="89"/>
      <c r="C629" s="89"/>
      <c r="D629" s="89"/>
      <c r="E629" s="89"/>
      <c r="F629" s="89"/>
      <c r="G629" s="89"/>
      <c r="H629" s="89"/>
      <c r="I629" s="89"/>
      <c r="J629" s="89"/>
      <c r="K629" s="89"/>
      <c r="L629" s="89"/>
      <c r="M629" s="89"/>
      <c r="N629" s="89"/>
      <c r="O629" s="89"/>
      <c r="P629" s="89"/>
      <c r="Q629" s="89"/>
      <c r="R629" s="89"/>
      <c r="S629" s="89"/>
      <c r="T629" s="89"/>
      <c r="U629" s="89"/>
      <c r="V629" s="89"/>
      <c r="W629" s="89"/>
      <c r="X629" s="89"/>
      <c r="Y629" s="89"/>
      <c r="Z629" s="89"/>
      <c r="AA629" s="89"/>
      <c r="AB629" s="89"/>
      <c r="AC629" s="89"/>
      <c r="AD629" s="89"/>
      <c r="AE629" s="89"/>
      <c r="AF629" s="89"/>
      <c r="AG629" s="89"/>
      <c r="AH629" s="89"/>
      <c r="AI629" s="89"/>
      <c r="AJ629" s="89"/>
      <c r="AK629" s="89"/>
      <c r="AL629" s="89"/>
      <c r="AM629" s="89"/>
      <c r="AN629" s="89"/>
      <c r="AO629" s="89"/>
      <c r="AP629" s="89"/>
      <c r="AQ629" s="89"/>
      <c r="AR629" s="89"/>
      <c r="AS629" s="89"/>
      <c r="AT629" s="89"/>
    </row>
    <row r="630" spans="1:46" ht="35.1" customHeight="1" x14ac:dyDescent="0.2">
      <c r="A630" s="89"/>
      <c r="B630" s="89"/>
      <c r="C630" s="89"/>
      <c r="D630" s="89"/>
      <c r="E630" s="89"/>
      <c r="F630" s="89"/>
      <c r="G630" s="89"/>
      <c r="H630" s="89"/>
      <c r="I630" s="89"/>
      <c r="J630" s="89"/>
      <c r="K630" s="89"/>
      <c r="L630" s="89"/>
      <c r="M630" s="89"/>
      <c r="N630" s="89"/>
      <c r="O630" s="89"/>
      <c r="P630" s="89"/>
      <c r="Q630" s="89"/>
      <c r="R630" s="89"/>
      <c r="S630" s="89"/>
      <c r="T630" s="89"/>
      <c r="U630" s="89"/>
      <c r="V630" s="89"/>
      <c r="W630" s="89"/>
      <c r="X630" s="89"/>
      <c r="Y630" s="89"/>
      <c r="Z630" s="89"/>
      <c r="AA630" s="89"/>
      <c r="AB630" s="89"/>
      <c r="AC630" s="89"/>
      <c r="AD630" s="89"/>
      <c r="AE630" s="89"/>
      <c r="AF630" s="89"/>
      <c r="AG630" s="89"/>
      <c r="AH630" s="89"/>
      <c r="AI630" s="89"/>
      <c r="AJ630" s="89"/>
      <c r="AK630" s="89"/>
      <c r="AL630" s="89"/>
      <c r="AM630" s="89"/>
      <c r="AN630" s="89"/>
      <c r="AO630" s="89"/>
      <c r="AP630" s="89"/>
      <c r="AQ630" s="89"/>
      <c r="AR630" s="89"/>
      <c r="AS630" s="89"/>
      <c r="AT630" s="89"/>
    </row>
    <row r="631" spans="1:46" ht="35.1" customHeight="1" x14ac:dyDescent="0.2">
      <c r="A631" s="89"/>
      <c r="B631" s="89"/>
      <c r="C631" s="89"/>
      <c r="D631" s="89"/>
      <c r="E631" s="89"/>
      <c r="F631" s="89"/>
      <c r="G631" s="89"/>
      <c r="H631" s="89"/>
      <c r="I631" s="89"/>
      <c r="J631" s="89"/>
      <c r="K631" s="89"/>
      <c r="L631" s="89"/>
      <c r="M631" s="89"/>
      <c r="N631" s="89"/>
      <c r="O631" s="89"/>
      <c r="P631" s="89"/>
      <c r="Q631" s="89"/>
      <c r="R631" s="89"/>
      <c r="S631" s="89"/>
      <c r="T631" s="89"/>
      <c r="U631" s="89"/>
      <c r="V631" s="89"/>
      <c r="W631" s="89"/>
      <c r="X631" s="89"/>
      <c r="Y631" s="89"/>
      <c r="Z631" s="89"/>
      <c r="AA631" s="89"/>
      <c r="AB631" s="89"/>
      <c r="AC631" s="89"/>
      <c r="AD631" s="89"/>
      <c r="AE631" s="89"/>
      <c r="AF631" s="89"/>
      <c r="AG631" s="89"/>
      <c r="AH631" s="89"/>
      <c r="AI631" s="89"/>
      <c r="AJ631" s="89"/>
      <c r="AK631" s="89"/>
      <c r="AL631" s="89"/>
      <c r="AM631" s="89"/>
      <c r="AN631" s="89"/>
      <c r="AO631" s="89"/>
      <c r="AP631" s="89"/>
      <c r="AQ631" s="89"/>
      <c r="AR631" s="89"/>
      <c r="AS631" s="89"/>
      <c r="AT631" s="89"/>
    </row>
    <row r="632" spans="1:46" ht="35.1" customHeight="1" x14ac:dyDescent="0.2">
      <c r="A632" s="89"/>
      <c r="B632" s="89"/>
      <c r="C632" s="89"/>
      <c r="D632" s="89"/>
      <c r="E632" s="89"/>
      <c r="F632" s="89"/>
      <c r="G632" s="89"/>
      <c r="H632" s="89"/>
      <c r="I632" s="89"/>
      <c r="J632" s="89"/>
      <c r="K632" s="89"/>
      <c r="L632" s="89"/>
      <c r="M632" s="89"/>
      <c r="N632" s="89"/>
      <c r="O632" s="89"/>
      <c r="P632" s="89"/>
      <c r="Q632" s="89"/>
      <c r="R632" s="89"/>
      <c r="S632" s="89"/>
      <c r="T632" s="89"/>
      <c r="U632" s="89"/>
      <c r="V632" s="89"/>
      <c r="W632" s="89"/>
      <c r="X632" s="89"/>
      <c r="Y632" s="89"/>
      <c r="Z632" s="89"/>
      <c r="AA632" s="89"/>
      <c r="AB632" s="89"/>
      <c r="AC632" s="89"/>
      <c r="AD632" s="89"/>
      <c r="AE632" s="89"/>
      <c r="AF632" s="89"/>
      <c r="AG632" s="89"/>
      <c r="AH632" s="89"/>
      <c r="AI632" s="89"/>
      <c r="AJ632" s="89"/>
      <c r="AK632" s="89"/>
      <c r="AL632" s="89"/>
      <c r="AM632" s="89"/>
      <c r="AN632" s="89"/>
      <c r="AO632" s="89"/>
      <c r="AP632" s="89"/>
      <c r="AQ632" s="89"/>
      <c r="AR632" s="89"/>
      <c r="AS632" s="89"/>
      <c r="AT632" s="89"/>
    </row>
    <row r="633" spans="1:46" ht="35.1" customHeight="1" x14ac:dyDescent="0.2">
      <c r="A633" s="89"/>
      <c r="B633" s="89"/>
      <c r="C633" s="89"/>
      <c r="D633" s="89"/>
      <c r="E633" s="89"/>
      <c r="F633" s="89"/>
      <c r="G633" s="89"/>
      <c r="H633" s="89"/>
      <c r="I633" s="89"/>
      <c r="J633" s="89"/>
      <c r="K633" s="89"/>
      <c r="L633" s="89"/>
      <c r="M633" s="89"/>
      <c r="N633" s="89"/>
      <c r="O633" s="89"/>
      <c r="P633" s="89"/>
      <c r="Q633" s="89"/>
      <c r="R633" s="89"/>
      <c r="S633" s="89"/>
      <c r="T633" s="89"/>
      <c r="U633" s="89"/>
      <c r="V633" s="89"/>
      <c r="W633" s="89"/>
      <c r="X633" s="89"/>
      <c r="Y633" s="89"/>
      <c r="Z633" s="89"/>
      <c r="AA633" s="89"/>
      <c r="AB633" s="89"/>
      <c r="AC633" s="89"/>
      <c r="AD633" s="89"/>
      <c r="AE633" s="89"/>
      <c r="AF633" s="89"/>
      <c r="AG633" s="89"/>
      <c r="AH633" s="89"/>
      <c r="AI633" s="89"/>
      <c r="AJ633" s="89"/>
      <c r="AK633" s="89"/>
      <c r="AL633" s="89"/>
      <c r="AM633" s="89"/>
      <c r="AN633" s="89"/>
      <c r="AO633" s="89"/>
      <c r="AP633" s="89"/>
      <c r="AQ633" s="89"/>
      <c r="AR633" s="89"/>
      <c r="AS633" s="89"/>
      <c r="AT633" s="89"/>
    </row>
    <row r="634" spans="1:46" ht="35.1" customHeight="1" x14ac:dyDescent="0.2">
      <c r="A634" s="89"/>
      <c r="B634" s="89"/>
      <c r="C634" s="89"/>
      <c r="D634" s="89"/>
      <c r="E634" s="89"/>
      <c r="F634" s="89"/>
      <c r="G634" s="89"/>
      <c r="H634" s="89"/>
      <c r="I634" s="89"/>
      <c r="J634" s="89"/>
      <c r="K634" s="89"/>
      <c r="L634" s="89"/>
      <c r="M634" s="89"/>
      <c r="N634" s="89"/>
      <c r="O634" s="89"/>
      <c r="P634" s="89"/>
      <c r="Q634" s="89"/>
      <c r="R634" s="89"/>
      <c r="S634" s="89"/>
      <c r="T634" s="89"/>
      <c r="U634" s="89"/>
      <c r="V634" s="89"/>
      <c r="W634" s="89"/>
      <c r="X634" s="89"/>
      <c r="Y634" s="89"/>
      <c r="Z634" s="89"/>
      <c r="AA634" s="89"/>
      <c r="AB634" s="89"/>
      <c r="AC634" s="89"/>
      <c r="AD634" s="89"/>
      <c r="AE634" s="89"/>
      <c r="AF634" s="89"/>
      <c r="AG634" s="89"/>
      <c r="AH634" s="89"/>
      <c r="AI634" s="89"/>
      <c r="AJ634" s="89"/>
      <c r="AK634" s="89"/>
      <c r="AL634" s="89"/>
      <c r="AM634" s="89"/>
      <c r="AN634" s="89"/>
      <c r="AO634" s="89"/>
      <c r="AP634" s="89"/>
      <c r="AQ634" s="89"/>
      <c r="AR634" s="89"/>
      <c r="AS634" s="89"/>
      <c r="AT634" s="89"/>
    </row>
    <row r="635" spans="1:46" ht="35.1" customHeight="1" x14ac:dyDescent="0.2">
      <c r="A635" s="89"/>
      <c r="B635" s="89"/>
      <c r="C635" s="89"/>
      <c r="D635" s="89"/>
      <c r="E635" s="89"/>
      <c r="F635" s="89"/>
      <c r="G635" s="89"/>
      <c r="H635" s="89"/>
      <c r="I635" s="89"/>
      <c r="J635" s="89"/>
      <c r="K635" s="89"/>
      <c r="L635" s="89"/>
      <c r="M635" s="89"/>
      <c r="N635" s="89"/>
      <c r="O635" s="89"/>
      <c r="P635" s="89"/>
      <c r="Q635" s="89"/>
      <c r="R635" s="89"/>
      <c r="S635" s="89"/>
      <c r="T635" s="89"/>
      <c r="U635" s="89"/>
      <c r="V635" s="89"/>
      <c r="W635" s="89"/>
      <c r="X635" s="89"/>
      <c r="Y635" s="89"/>
      <c r="Z635" s="89"/>
      <c r="AA635" s="89"/>
      <c r="AB635" s="89"/>
      <c r="AC635" s="89"/>
      <c r="AD635" s="89"/>
      <c r="AE635" s="89"/>
      <c r="AF635" s="89"/>
      <c r="AG635" s="89"/>
      <c r="AH635" s="89"/>
      <c r="AI635" s="89"/>
      <c r="AJ635" s="89"/>
      <c r="AK635" s="89"/>
      <c r="AL635" s="89"/>
      <c r="AM635" s="89"/>
      <c r="AN635" s="89"/>
      <c r="AO635" s="89"/>
      <c r="AP635" s="89"/>
      <c r="AQ635" s="89"/>
      <c r="AR635" s="89"/>
      <c r="AS635" s="89"/>
      <c r="AT635" s="89"/>
    </row>
    <row r="636" spans="1:46" ht="35.1" customHeight="1" x14ac:dyDescent="0.2">
      <c r="A636" s="89"/>
      <c r="B636" s="89"/>
      <c r="C636" s="89"/>
      <c r="D636" s="89"/>
      <c r="E636" s="89"/>
      <c r="F636" s="89"/>
      <c r="G636" s="89"/>
      <c r="H636" s="89"/>
      <c r="I636" s="89"/>
      <c r="J636" s="89"/>
      <c r="K636" s="89"/>
      <c r="L636" s="89"/>
      <c r="M636" s="89"/>
      <c r="N636" s="89"/>
      <c r="O636" s="89"/>
      <c r="P636" s="89"/>
      <c r="Q636" s="89"/>
      <c r="R636" s="89"/>
      <c r="S636" s="89"/>
      <c r="T636" s="89"/>
      <c r="U636" s="89"/>
      <c r="V636" s="89"/>
      <c r="W636" s="89"/>
      <c r="X636" s="89"/>
      <c r="Y636" s="89"/>
      <c r="Z636" s="89"/>
      <c r="AA636" s="89"/>
      <c r="AB636" s="89"/>
      <c r="AC636" s="89"/>
      <c r="AD636" s="89"/>
      <c r="AE636" s="89"/>
      <c r="AF636" s="89"/>
      <c r="AG636" s="89"/>
      <c r="AH636" s="89"/>
      <c r="AI636" s="89"/>
      <c r="AJ636" s="89"/>
      <c r="AK636" s="89"/>
      <c r="AL636" s="89"/>
      <c r="AM636" s="89"/>
      <c r="AN636" s="89"/>
      <c r="AO636" s="89"/>
      <c r="AP636" s="89"/>
      <c r="AQ636" s="89"/>
      <c r="AR636" s="89"/>
      <c r="AS636" s="89"/>
      <c r="AT636" s="89"/>
    </row>
    <row r="637" spans="1:46" ht="35.1" customHeight="1" x14ac:dyDescent="0.2">
      <c r="A637" s="89"/>
      <c r="B637" s="89"/>
      <c r="C637" s="89"/>
      <c r="D637" s="89"/>
      <c r="E637" s="89"/>
      <c r="F637" s="89"/>
      <c r="G637" s="89"/>
      <c r="H637" s="89"/>
      <c r="I637" s="89"/>
      <c r="J637" s="89"/>
      <c r="K637" s="89"/>
      <c r="L637" s="89"/>
      <c r="M637" s="89"/>
      <c r="N637" s="89"/>
      <c r="O637" s="89"/>
      <c r="P637" s="89"/>
      <c r="Q637" s="89"/>
      <c r="R637" s="89"/>
      <c r="S637" s="89"/>
      <c r="T637" s="89"/>
      <c r="U637" s="89"/>
      <c r="V637" s="89"/>
      <c r="W637" s="89"/>
      <c r="X637" s="89"/>
      <c r="Y637" s="89"/>
      <c r="Z637" s="89"/>
      <c r="AA637" s="89"/>
      <c r="AB637" s="89"/>
      <c r="AC637" s="89"/>
      <c r="AD637" s="89"/>
      <c r="AE637" s="89"/>
      <c r="AF637" s="89"/>
      <c r="AG637" s="89"/>
      <c r="AH637" s="89"/>
      <c r="AI637" s="89"/>
      <c r="AJ637" s="89"/>
      <c r="AK637" s="89"/>
      <c r="AL637" s="89"/>
      <c r="AM637" s="89"/>
      <c r="AN637" s="89"/>
      <c r="AO637" s="89"/>
      <c r="AP637" s="89"/>
      <c r="AQ637" s="89"/>
      <c r="AR637" s="89"/>
      <c r="AS637" s="89"/>
      <c r="AT637" s="89"/>
    </row>
    <row r="638" spans="1:46" ht="35.1" customHeight="1" x14ac:dyDescent="0.2">
      <c r="A638" s="89"/>
      <c r="B638" s="89"/>
      <c r="C638" s="89"/>
      <c r="D638" s="89"/>
      <c r="E638" s="89"/>
      <c r="F638" s="89"/>
      <c r="G638" s="89"/>
      <c r="H638" s="89"/>
      <c r="I638" s="89"/>
      <c r="J638" s="89"/>
      <c r="K638" s="89"/>
      <c r="L638" s="89"/>
      <c r="M638" s="89"/>
      <c r="N638" s="89"/>
      <c r="O638" s="89"/>
      <c r="P638" s="89"/>
      <c r="Q638" s="89"/>
      <c r="R638" s="89"/>
      <c r="S638" s="89"/>
      <c r="T638" s="89"/>
      <c r="U638" s="89"/>
      <c r="V638" s="89"/>
      <c r="W638" s="89"/>
      <c r="X638" s="89"/>
      <c r="Y638" s="89"/>
      <c r="Z638" s="89"/>
      <c r="AA638" s="89"/>
      <c r="AB638" s="89"/>
      <c r="AC638" s="89"/>
      <c r="AD638" s="89"/>
      <c r="AE638" s="89"/>
      <c r="AF638" s="89"/>
      <c r="AG638" s="89"/>
      <c r="AH638" s="89"/>
      <c r="AI638" s="89"/>
      <c r="AJ638" s="89"/>
      <c r="AK638" s="89"/>
      <c r="AL638" s="89"/>
      <c r="AM638" s="89"/>
      <c r="AN638" s="89"/>
      <c r="AO638" s="89"/>
      <c r="AP638" s="89"/>
      <c r="AQ638" s="89"/>
      <c r="AR638" s="89"/>
      <c r="AS638" s="89"/>
      <c r="AT638" s="89"/>
    </row>
    <row r="639" spans="1:46" ht="35.1" customHeight="1" x14ac:dyDescent="0.2">
      <c r="A639" s="89"/>
      <c r="B639" s="89"/>
      <c r="C639" s="89"/>
      <c r="D639" s="89"/>
      <c r="E639" s="89"/>
      <c r="F639" s="89"/>
      <c r="G639" s="89"/>
      <c r="H639" s="89"/>
      <c r="I639" s="89"/>
      <c r="J639" s="89"/>
      <c r="K639" s="89"/>
      <c r="L639" s="89"/>
      <c r="M639" s="89"/>
      <c r="N639" s="89"/>
      <c r="O639" s="89"/>
      <c r="P639" s="89"/>
      <c r="Q639" s="89"/>
      <c r="R639" s="89"/>
      <c r="S639" s="89"/>
      <c r="T639" s="89"/>
      <c r="U639" s="89"/>
      <c r="V639" s="89"/>
      <c r="W639" s="89"/>
      <c r="X639" s="89"/>
      <c r="Y639" s="89"/>
      <c r="Z639" s="89"/>
      <c r="AA639" s="89"/>
      <c r="AB639" s="89"/>
      <c r="AC639" s="89"/>
      <c r="AD639" s="89"/>
      <c r="AE639" s="89"/>
      <c r="AF639" s="89"/>
      <c r="AG639" s="89"/>
      <c r="AH639" s="89"/>
      <c r="AI639" s="89"/>
      <c r="AJ639" s="89"/>
      <c r="AK639" s="89"/>
      <c r="AL639" s="89"/>
      <c r="AM639" s="89"/>
      <c r="AN639" s="89"/>
      <c r="AO639" s="89"/>
      <c r="AP639" s="89"/>
      <c r="AQ639" s="89"/>
      <c r="AR639" s="89"/>
      <c r="AS639" s="89"/>
      <c r="AT639" s="89"/>
    </row>
    <row r="640" spans="1:46" ht="35.1" customHeight="1" x14ac:dyDescent="0.2">
      <c r="A640" s="89"/>
      <c r="B640" s="89"/>
      <c r="C640" s="89"/>
      <c r="D640" s="89"/>
      <c r="E640" s="89"/>
      <c r="F640" s="89"/>
      <c r="G640" s="89"/>
      <c r="H640" s="89"/>
      <c r="I640" s="89"/>
      <c r="J640" s="89"/>
      <c r="K640" s="89"/>
      <c r="L640" s="89"/>
      <c r="M640" s="89"/>
      <c r="N640" s="89"/>
      <c r="O640" s="89"/>
      <c r="P640" s="89"/>
      <c r="Q640" s="89"/>
      <c r="R640" s="89"/>
      <c r="S640" s="89"/>
      <c r="T640" s="89"/>
      <c r="U640" s="89"/>
      <c r="V640" s="89"/>
      <c r="W640" s="89"/>
      <c r="X640" s="89"/>
      <c r="Y640" s="89"/>
      <c r="Z640" s="89"/>
      <c r="AA640" s="89"/>
      <c r="AB640" s="89"/>
      <c r="AC640" s="89"/>
      <c r="AD640" s="89"/>
      <c r="AE640" s="89"/>
      <c r="AF640" s="89"/>
      <c r="AG640" s="89"/>
      <c r="AH640" s="89"/>
      <c r="AI640" s="89"/>
      <c r="AJ640" s="89"/>
      <c r="AK640" s="89"/>
      <c r="AL640" s="89"/>
      <c r="AM640" s="89"/>
      <c r="AN640" s="89"/>
      <c r="AO640" s="89"/>
      <c r="AP640" s="89"/>
      <c r="AQ640" s="89"/>
      <c r="AR640" s="89"/>
      <c r="AS640" s="89"/>
      <c r="AT640" s="89"/>
    </row>
    <row r="641" spans="1:46" ht="35.1" customHeight="1" x14ac:dyDescent="0.2">
      <c r="A641" s="89"/>
      <c r="B641" s="89"/>
      <c r="C641" s="89"/>
      <c r="D641" s="89"/>
      <c r="E641" s="89"/>
      <c r="F641" s="89"/>
      <c r="G641" s="89"/>
      <c r="H641" s="89"/>
      <c r="I641" s="89"/>
      <c r="J641" s="89"/>
      <c r="K641" s="89"/>
      <c r="L641" s="89"/>
      <c r="M641" s="89"/>
      <c r="N641" s="89"/>
      <c r="O641" s="89"/>
      <c r="P641" s="89"/>
      <c r="Q641" s="89"/>
      <c r="R641" s="89"/>
      <c r="S641" s="89"/>
      <c r="T641" s="89"/>
      <c r="U641" s="89"/>
      <c r="V641" s="89"/>
      <c r="W641" s="89"/>
      <c r="X641" s="89"/>
      <c r="Y641" s="89"/>
      <c r="Z641" s="89"/>
      <c r="AA641" s="89"/>
      <c r="AB641" s="89"/>
      <c r="AC641" s="89"/>
      <c r="AD641" s="89"/>
      <c r="AE641" s="89"/>
      <c r="AF641" s="89"/>
      <c r="AG641" s="89"/>
      <c r="AH641" s="89"/>
      <c r="AI641" s="89"/>
      <c r="AJ641" s="89"/>
      <c r="AK641" s="89"/>
      <c r="AL641" s="89"/>
      <c r="AM641" s="89"/>
      <c r="AN641" s="89"/>
      <c r="AO641" s="89"/>
      <c r="AP641" s="89"/>
      <c r="AQ641" s="89"/>
      <c r="AR641" s="89"/>
      <c r="AS641" s="89"/>
      <c r="AT641" s="89"/>
    </row>
    <row r="642" spans="1:46" ht="35.1" customHeight="1" x14ac:dyDescent="0.2">
      <c r="A642" s="89"/>
      <c r="B642" s="89"/>
      <c r="C642" s="89"/>
      <c r="D642" s="89"/>
      <c r="E642" s="89"/>
      <c r="F642" s="89"/>
      <c r="G642" s="89"/>
      <c r="H642" s="89"/>
      <c r="I642" s="89"/>
      <c r="J642" s="89"/>
      <c r="K642" s="89"/>
      <c r="L642" s="89"/>
      <c r="M642" s="89"/>
      <c r="N642" s="89"/>
      <c r="O642" s="89"/>
      <c r="P642" s="89"/>
      <c r="Q642" s="89"/>
      <c r="R642" s="89"/>
      <c r="S642" s="89"/>
      <c r="T642" s="89"/>
      <c r="U642" s="89"/>
      <c r="V642" s="89"/>
      <c r="W642" s="89"/>
      <c r="X642" s="89"/>
      <c r="Y642" s="89"/>
      <c r="Z642" s="89"/>
      <c r="AA642" s="89"/>
      <c r="AB642" s="89"/>
      <c r="AC642" s="89"/>
      <c r="AD642" s="89"/>
      <c r="AE642" s="89"/>
      <c r="AF642" s="89"/>
      <c r="AG642" s="89"/>
      <c r="AH642" s="89"/>
      <c r="AI642" s="89"/>
      <c r="AJ642" s="89"/>
      <c r="AK642" s="89"/>
      <c r="AL642" s="89"/>
      <c r="AM642" s="89"/>
      <c r="AN642" s="89"/>
      <c r="AO642" s="89"/>
      <c r="AP642" s="89"/>
      <c r="AQ642" s="89"/>
      <c r="AR642" s="89"/>
      <c r="AS642" s="89"/>
      <c r="AT642" s="89"/>
    </row>
    <row r="643" spans="1:46" ht="35.1" customHeight="1" x14ac:dyDescent="0.2">
      <c r="A643" s="89"/>
      <c r="B643" s="89"/>
      <c r="C643" s="89"/>
      <c r="D643" s="89"/>
      <c r="E643" s="89"/>
      <c r="F643" s="89"/>
      <c r="G643" s="89"/>
      <c r="H643" s="89"/>
      <c r="I643" s="89"/>
      <c r="J643" s="89"/>
      <c r="K643" s="89"/>
      <c r="L643" s="89"/>
      <c r="M643" s="89"/>
      <c r="N643" s="89"/>
      <c r="O643" s="89"/>
      <c r="P643" s="89"/>
      <c r="Q643" s="89"/>
      <c r="R643" s="89"/>
      <c r="S643" s="89"/>
      <c r="T643" s="89"/>
      <c r="U643" s="89"/>
      <c r="V643" s="89"/>
      <c r="W643" s="89"/>
      <c r="X643" s="89"/>
      <c r="Y643" s="89"/>
      <c r="Z643" s="89"/>
      <c r="AA643" s="89"/>
      <c r="AB643" s="89"/>
      <c r="AC643" s="89"/>
      <c r="AD643" s="89"/>
      <c r="AE643" s="89"/>
      <c r="AF643" s="89"/>
      <c r="AG643" s="89"/>
      <c r="AH643" s="89"/>
      <c r="AI643" s="89"/>
      <c r="AJ643" s="89"/>
      <c r="AK643" s="89"/>
      <c r="AL643" s="89"/>
      <c r="AM643" s="89"/>
      <c r="AN643" s="89"/>
      <c r="AO643" s="89"/>
      <c r="AP643" s="89"/>
      <c r="AQ643" s="89"/>
      <c r="AR643" s="89"/>
      <c r="AS643" s="89"/>
      <c r="AT643" s="89"/>
    </row>
    <row r="644" spans="1:46" ht="35.1" customHeight="1" x14ac:dyDescent="0.2">
      <c r="A644" s="89"/>
      <c r="B644" s="89"/>
      <c r="C644" s="89"/>
      <c r="D644" s="89"/>
      <c r="E644" s="89"/>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row>
    <row r="645" spans="1:46" ht="35.1" customHeight="1" x14ac:dyDescent="0.2">
      <c r="A645" s="89"/>
      <c r="B645" s="89"/>
      <c r="C645" s="89"/>
      <c r="D645" s="89"/>
      <c r="E645" s="89"/>
      <c r="F645" s="89"/>
      <c r="G645" s="89"/>
      <c r="H645" s="89"/>
      <c r="I645" s="89"/>
      <c r="J645" s="89"/>
      <c r="K645" s="89"/>
      <c r="L645" s="89"/>
      <c r="M645" s="89"/>
      <c r="N645" s="89"/>
      <c r="O645" s="89"/>
      <c r="P645" s="89"/>
      <c r="Q645" s="89"/>
      <c r="R645" s="89"/>
      <c r="S645" s="89"/>
      <c r="T645" s="89"/>
      <c r="U645" s="89"/>
      <c r="V645" s="89"/>
      <c r="W645" s="89"/>
      <c r="X645" s="89"/>
      <c r="Y645" s="89"/>
      <c r="Z645" s="89"/>
      <c r="AA645" s="89"/>
      <c r="AB645" s="89"/>
      <c r="AC645" s="89"/>
      <c r="AD645" s="89"/>
      <c r="AE645" s="89"/>
      <c r="AF645" s="89"/>
      <c r="AG645" s="89"/>
      <c r="AH645" s="89"/>
      <c r="AI645" s="89"/>
      <c r="AJ645" s="89"/>
      <c r="AK645" s="89"/>
      <c r="AL645" s="89"/>
      <c r="AM645" s="89"/>
      <c r="AN645" s="89"/>
      <c r="AO645" s="89"/>
      <c r="AP645" s="89"/>
      <c r="AQ645" s="89"/>
      <c r="AR645" s="89"/>
      <c r="AS645" s="89"/>
      <c r="AT645" s="89"/>
    </row>
    <row r="646" spans="1:46" ht="35.1" customHeight="1" x14ac:dyDescent="0.2">
      <c r="A646" s="89"/>
      <c r="B646" s="89"/>
      <c r="C646" s="89"/>
      <c r="D646" s="89"/>
      <c r="E646" s="89"/>
      <c r="F646" s="89"/>
      <c r="G646" s="89"/>
      <c r="H646" s="89"/>
      <c r="I646" s="89"/>
      <c r="J646" s="89"/>
      <c r="K646" s="89"/>
      <c r="L646" s="89"/>
      <c r="M646" s="89"/>
      <c r="N646" s="89"/>
      <c r="O646" s="89"/>
      <c r="P646" s="89"/>
      <c r="Q646" s="89"/>
      <c r="R646" s="89"/>
      <c r="S646" s="89"/>
      <c r="T646" s="89"/>
      <c r="U646" s="89"/>
      <c r="V646" s="89"/>
      <c r="W646" s="89"/>
      <c r="X646" s="89"/>
      <c r="Y646" s="89"/>
      <c r="Z646" s="89"/>
      <c r="AA646" s="89"/>
      <c r="AB646" s="89"/>
      <c r="AC646" s="89"/>
      <c r="AD646" s="89"/>
      <c r="AE646" s="89"/>
      <c r="AF646" s="89"/>
      <c r="AG646" s="89"/>
      <c r="AH646" s="89"/>
      <c r="AI646" s="89"/>
      <c r="AJ646" s="89"/>
      <c r="AK646" s="89"/>
      <c r="AL646" s="89"/>
      <c r="AM646" s="89"/>
      <c r="AN646" s="89"/>
      <c r="AO646" s="89"/>
      <c r="AP646" s="89"/>
      <c r="AQ646" s="89"/>
      <c r="AR646" s="89"/>
      <c r="AS646" s="89"/>
      <c r="AT646" s="89"/>
    </row>
    <row r="647" spans="1:46" ht="35.1" customHeight="1" x14ac:dyDescent="0.2">
      <c r="A647" s="89"/>
      <c r="B647" s="89"/>
      <c r="C647" s="89"/>
      <c r="D647" s="89"/>
      <c r="E647" s="89"/>
      <c r="F647" s="89"/>
      <c r="G647" s="89"/>
      <c r="H647" s="89"/>
      <c r="I647" s="89"/>
      <c r="J647" s="89"/>
      <c r="K647" s="89"/>
      <c r="L647" s="89"/>
      <c r="M647" s="89"/>
      <c r="N647" s="89"/>
      <c r="O647" s="89"/>
      <c r="P647" s="89"/>
      <c r="Q647" s="89"/>
      <c r="R647" s="89"/>
      <c r="S647" s="89"/>
      <c r="T647" s="89"/>
      <c r="U647" s="89"/>
      <c r="V647" s="89"/>
      <c r="W647" s="89"/>
      <c r="X647" s="89"/>
      <c r="Y647" s="89"/>
      <c r="Z647" s="89"/>
      <c r="AA647" s="89"/>
      <c r="AB647" s="89"/>
      <c r="AC647" s="89"/>
      <c r="AD647" s="89"/>
      <c r="AE647" s="89"/>
      <c r="AF647" s="89"/>
      <c r="AG647" s="89"/>
      <c r="AH647" s="89"/>
      <c r="AI647" s="89"/>
      <c r="AJ647" s="89"/>
      <c r="AK647" s="89"/>
      <c r="AL647" s="89"/>
      <c r="AM647" s="89"/>
      <c r="AN647" s="89"/>
      <c r="AO647" s="89"/>
      <c r="AP647" s="89"/>
      <c r="AQ647" s="89"/>
      <c r="AR647" s="89"/>
      <c r="AS647" s="89"/>
      <c r="AT647" s="89"/>
    </row>
    <row r="648" spans="1:46" ht="35.1" customHeight="1" x14ac:dyDescent="0.2">
      <c r="A648" s="89"/>
      <c r="B648" s="89"/>
      <c r="C648" s="89"/>
      <c r="D648" s="89"/>
      <c r="E648" s="89"/>
      <c r="F648" s="89"/>
      <c r="G648" s="89"/>
      <c r="H648" s="89"/>
      <c r="I648" s="89"/>
      <c r="J648" s="89"/>
      <c r="K648" s="89"/>
      <c r="L648" s="89"/>
      <c r="M648" s="89"/>
      <c r="N648" s="89"/>
      <c r="O648" s="89"/>
      <c r="P648" s="89"/>
      <c r="Q648" s="89"/>
      <c r="R648" s="89"/>
      <c r="S648" s="89"/>
      <c r="T648" s="89"/>
      <c r="U648" s="89"/>
      <c r="V648" s="89"/>
      <c r="W648" s="89"/>
      <c r="X648" s="89"/>
      <c r="Y648" s="89"/>
      <c r="Z648" s="89"/>
      <c r="AA648" s="89"/>
      <c r="AB648" s="89"/>
      <c r="AC648" s="89"/>
      <c r="AD648" s="89"/>
      <c r="AE648" s="89"/>
      <c r="AF648" s="89"/>
      <c r="AG648" s="89"/>
      <c r="AH648" s="89"/>
      <c r="AI648" s="89"/>
      <c r="AJ648" s="89"/>
      <c r="AK648" s="89"/>
      <c r="AL648" s="89"/>
      <c r="AM648" s="89"/>
      <c r="AN648" s="89"/>
      <c r="AO648" s="89"/>
      <c r="AP648" s="89"/>
      <c r="AQ648" s="89"/>
      <c r="AR648" s="89"/>
      <c r="AS648" s="89"/>
      <c r="AT648" s="89"/>
    </row>
    <row r="649" spans="1:46" ht="35.1" customHeight="1" x14ac:dyDescent="0.2">
      <c r="A649" s="89"/>
      <c r="B649" s="89"/>
      <c r="C649" s="89"/>
      <c r="D649" s="89"/>
      <c r="E649" s="89"/>
      <c r="F649" s="89"/>
      <c r="G649" s="89"/>
      <c r="H649" s="89"/>
      <c r="I649" s="89"/>
      <c r="J649" s="89"/>
      <c r="K649" s="89"/>
      <c r="L649" s="89"/>
      <c r="M649" s="89"/>
      <c r="N649" s="89"/>
      <c r="O649" s="89"/>
      <c r="P649" s="89"/>
      <c r="Q649" s="89"/>
      <c r="R649" s="89"/>
      <c r="S649" s="89"/>
      <c r="T649" s="89"/>
      <c r="U649" s="89"/>
      <c r="V649" s="89"/>
      <c r="W649" s="89"/>
      <c r="X649" s="89"/>
      <c r="Y649" s="89"/>
      <c r="Z649" s="89"/>
      <c r="AA649" s="89"/>
      <c r="AB649" s="89"/>
      <c r="AC649" s="89"/>
      <c r="AD649" s="89"/>
      <c r="AE649" s="89"/>
      <c r="AF649" s="89"/>
      <c r="AG649" s="89"/>
      <c r="AH649" s="89"/>
      <c r="AI649" s="89"/>
      <c r="AJ649" s="89"/>
      <c r="AK649" s="89"/>
      <c r="AL649" s="89"/>
      <c r="AM649" s="89"/>
      <c r="AN649" s="89"/>
      <c r="AO649" s="89"/>
      <c r="AP649" s="89"/>
      <c r="AQ649" s="89"/>
      <c r="AR649" s="89"/>
      <c r="AS649" s="89"/>
      <c r="AT649" s="89"/>
    </row>
    <row r="650" spans="1:46" ht="35.1" customHeight="1" x14ac:dyDescent="0.2">
      <c r="A650" s="89"/>
      <c r="B650" s="89"/>
      <c r="C650" s="89"/>
      <c r="D650" s="89"/>
      <c r="E650" s="89"/>
      <c r="F650" s="89"/>
      <c r="G650" s="89"/>
      <c r="H650" s="89"/>
      <c r="I650" s="89"/>
      <c r="J650" s="89"/>
      <c r="K650" s="89"/>
      <c r="L650" s="89"/>
      <c r="M650" s="89"/>
      <c r="N650" s="89"/>
      <c r="O650" s="89"/>
      <c r="P650" s="89"/>
      <c r="Q650" s="89"/>
      <c r="R650" s="89"/>
      <c r="S650" s="89"/>
      <c r="T650" s="89"/>
      <c r="U650" s="89"/>
      <c r="V650" s="89"/>
      <c r="W650" s="89"/>
      <c r="X650" s="89"/>
      <c r="Y650" s="89"/>
      <c r="Z650" s="89"/>
      <c r="AA650" s="89"/>
      <c r="AB650" s="89"/>
      <c r="AC650" s="89"/>
      <c r="AD650" s="89"/>
      <c r="AE650" s="89"/>
      <c r="AF650" s="89"/>
      <c r="AG650" s="89"/>
      <c r="AH650" s="89"/>
      <c r="AI650" s="89"/>
      <c r="AJ650" s="89"/>
      <c r="AK650" s="89"/>
      <c r="AL650" s="89"/>
      <c r="AM650" s="89"/>
      <c r="AN650" s="89"/>
      <c r="AO650" s="89"/>
      <c r="AP650" s="89"/>
      <c r="AQ650" s="89"/>
      <c r="AR650" s="89"/>
      <c r="AS650" s="89"/>
      <c r="AT650" s="89"/>
    </row>
    <row r="651" spans="1:46" ht="35.1" customHeight="1" x14ac:dyDescent="0.2">
      <c r="A651" s="89"/>
      <c r="B651" s="89"/>
      <c r="C651" s="89"/>
      <c r="D651" s="89"/>
      <c r="E651" s="89"/>
      <c r="F651" s="89"/>
      <c r="G651" s="89"/>
      <c r="H651" s="89"/>
      <c r="I651" s="89"/>
      <c r="J651" s="89"/>
      <c r="K651" s="89"/>
      <c r="L651" s="89"/>
      <c r="M651" s="89"/>
      <c r="N651" s="89"/>
      <c r="O651" s="89"/>
      <c r="P651" s="89"/>
      <c r="Q651" s="89"/>
      <c r="R651" s="89"/>
      <c r="S651" s="89"/>
      <c r="T651" s="89"/>
      <c r="U651" s="89"/>
      <c r="V651" s="89"/>
      <c r="W651" s="89"/>
      <c r="X651" s="89"/>
      <c r="Y651" s="89"/>
      <c r="Z651" s="89"/>
      <c r="AA651" s="89"/>
      <c r="AB651" s="89"/>
      <c r="AC651" s="89"/>
      <c r="AD651" s="89"/>
      <c r="AE651" s="89"/>
      <c r="AF651" s="89"/>
      <c r="AG651" s="89"/>
      <c r="AH651" s="89"/>
      <c r="AI651" s="89"/>
      <c r="AJ651" s="89"/>
      <c r="AK651" s="89"/>
      <c r="AL651" s="89"/>
      <c r="AM651" s="89"/>
      <c r="AN651" s="89"/>
      <c r="AO651" s="89"/>
      <c r="AP651" s="89"/>
      <c r="AQ651" s="89"/>
      <c r="AR651" s="89"/>
      <c r="AS651" s="89"/>
      <c r="AT651" s="89"/>
    </row>
    <row r="652" spans="1:46" ht="35.1" customHeight="1" x14ac:dyDescent="0.2">
      <c r="A652" s="89"/>
      <c r="B652" s="89"/>
      <c r="C652" s="89"/>
      <c r="D652" s="89"/>
      <c r="E652" s="89"/>
      <c r="F652" s="89"/>
      <c r="G652" s="89"/>
      <c r="H652" s="89"/>
      <c r="I652" s="89"/>
      <c r="J652" s="89"/>
      <c r="K652" s="89"/>
      <c r="L652" s="89"/>
      <c r="M652" s="89"/>
      <c r="N652" s="89"/>
      <c r="O652" s="89"/>
      <c r="P652" s="89"/>
      <c r="Q652" s="89"/>
      <c r="R652" s="89"/>
      <c r="S652" s="89"/>
      <c r="T652" s="89"/>
      <c r="U652" s="89"/>
      <c r="V652" s="89"/>
      <c r="W652" s="89"/>
      <c r="X652" s="89"/>
      <c r="Y652" s="89"/>
      <c r="Z652" s="89"/>
      <c r="AA652" s="89"/>
      <c r="AB652" s="89"/>
      <c r="AC652" s="89"/>
      <c r="AD652" s="89"/>
      <c r="AE652" s="89"/>
      <c r="AF652" s="89"/>
      <c r="AG652" s="89"/>
      <c r="AH652" s="89"/>
      <c r="AI652" s="89"/>
      <c r="AJ652" s="89"/>
      <c r="AK652" s="89"/>
      <c r="AL652" s="89"/>
      <c r="AM652" s="89"/>
      <c r="AN652" s="89"/>
      <c r="AO652" s="89"/>
      <c r="AP652" s="89"/>
      <c r="AQ652" s="89"/>
      <c r="AR652" s="89"/>
      <c r="AS652" s="89"/>
      <c r="AT652" s="89"/>
    </row>
    <row r="653" spans="1:46" ht="35.1" customHeight="1" x14ac:dyDescent="0.2">
      <c r="A653" s="89"/>
      <c r="B653" s="89"/>
      <c r="C653" s="89"/>
      <c r="D653" s="89"/>
      <c r="E653" s="89"/>
      <c r="F653" s="89"/>
      <c r="G653" s="89"/>
      <c r="H653" s="89"/>
      <c r="I653" s="89"/>
      <c r="J653" s="89"/>
      <c r="K653" s="89"/>
      <c r="L653" s="89"/>
      <c r="M653" s="89"/>
      <c r="N653" s="89"/>
      <c r="O653" s="89"/>
      <c r="P653" s="89"/>
      <c r="Q653" s="89"/>
      <c r="R653" s="89"/>
      <c r="S653" s="89"/>
      <c r="T653" s="89"/>
      <c r="U653" s="89"/>
      <c r="V653" s="89"/>
      <c r="W653" s="89"/>
      <c r="X653" s="89"/>
      <c r="Y653" s="89"/>
      <c r="Z653" s="89"/>
      <c r="AA653" s="89"/>
      <c r="AB653" s="89"/>
      <c r="AC653" s="89"/>
      <c r="AD653" s="89"/>
      <c r="AE653" s="89"/>
      <c r="AF653" s="89"/>
      <c r="AG653" s="89"/>
      <c r="AH653" s="89"/>
      <c r="AI653" s="89"/>
      <c r="AJ653" s="89"/>
      <c r="AK653" s="89"/>
      <c r="AL653" s="89"/>
      <c r="AM653" s="89"/>
      <c r="AN653" s="89"/>
      <c r="AO653" s="89"/>
      <c r="AP653" s="89"/>
      <c r="AQ653" s="89"/>
      <c r="AR653" s="89"/>
      <c r="AS653" s="89"/>
      <c r="AT653" s="89"/>
    </row>
    <row r="654" spans="1:46" ht="35.1" customHeight="1" x14ac:dyDescent="0.2">
      <c r="A654" s="89"/>
      <c r="B654" s="89"/>
      <c r="C654" s="89"/>
      <c r="D654" s="89"/>
      <c r="E654" s="89"/>
      <c r="F654" s="89"/>
      <c r="G654" s="89"/>
      <c r="H654" s="89"/>
      <c r="I654" s="89"/>
      <c r="J654" s="89"/>
      <c r="K654" s="89"/>
      <c r="L654" s="89"/>
      <c r="M654" s="89"/>
      <c r="N654" s="89"/>
      <c r="O654" s="89"/>
      <c r="P654" s="89"/>
      <c r="Q654" s="89"/>
      <c r="R654" s="89"/>
      <c r="S654" s="89"/>
      <c r="T654" s="89"/>
      <c r="U654" s="89"/>
      <c r="V654" s="89"/>
      <c r="W654" s="89"/>
      <c r="X654" s="89"/>
      <c r="Y654" s="89"/>
      <c r="Z654" s="89"/>
      <c r="AA654" s="89"/>
      <c r="AB654" s="89"/>
      <c r="AC654" s="89"/>
      <c r="AD654" s="89"/>
      <c r="AE654" s="89"/>
      <c r="AF654" s="89"/>
      <c r="AG654" s="89"/>
      <c r="AH654" s="89"/>
      <c r="AI654" s="89"/>
      <c r="AJ654" s="89"/>
      <c r="AK654" s="89"/>
      <c r="AL654" s="89"/>
      <c r="AM654" s="89"/>
      <c r="AN654" s="89"/>
      <c r="AO654" s="89"/>
      <c r="AP654" s="89"/>
      <c r="AQ654" s="89"/>
      <c r="AR654" s="89"/>
      <c r="AS654" s="89"/>
      <c r="AT654" s="89"/>
    </row>
    <row r="655" spans="1:46" ht="35.1" customHeight="1" x14ac:dyDescent="0.2">
      <c r="A655" s="89"/>
      <c r="B655" s="89"/>
      <c r="C655" s="89"/>
      <c r="D655" s="89"/>
      <c r="E655" s="89"/>
      <c r="F655" s="89"/>
      <c r="G655" s="89"/>
      <c r="H655" s="89"/>
      <c r="I655" s="89"/>
      <c r="J655" s="89"/>
      <c r="K655" s="89"/>
      <c r="L655" s="89"/>
      <c r="M655" s="89"/>
      <c r="N655" s="89"/>
      <c r="O655" s="89"/>
      <c r="P655" s="89"/>
      <c r="Q655" s="89"/>
      <c r="R655" s="89"/>
      <c r="S655" s="89"/>
      <c r="T655" s="89"/>
      <c r="U655" s="89"/>
      <c r="V655" s="89"/>
      <c r="W655" s="89"/>
      <c r="X655" s="89"/>
      <c r="Y655" s="89"/>
      <c r="Z655" s="89"/>
      <c r="AA655" s="89"/>
      <c r="AB655" s="89"/>
      <c r="AC655" s="89"/>
      <c r="AD655" s="89"/>
      <c r="AE655" s="89"/>
      <c r="AF655" s="89"/>
      <c r="AG655" s="89"/>
      <c r="AH655" s="89"/>
      <c r="AI655" s="89"/>
      <c r="AJ655" s="89"/>
      <c r="AK655" s="89"/>
      <c r="AL655" s="89"/>
      <c r="AM655" s="89"/>
      <c r="AN655" s="89"/>
      <c r="AO655" s="89"/>
      <c r="AP655" s="89"/>
      <c r="AQ655" s="89"/>
      <c r="AR655" s="89"/>
      <c r="AS655" s="89"/>
      <c r="AT655" s="89"/>
    </row>
    <row r="656" spans="1:46" ht="35.1" customHeight="1" x14ac:dyDescent="0.2">
      <c r="A656" s="89"/>
      <c r="B656" s="89"/>
      <c r="C656" s="89"/>
      <c r="D656" s="89"/>
      <c r="E656" s="89"/>
      <c r="F656" s="89"/>
      <c r="G656" s="89"/>
      <c r="H656" s="89"/>
      <c r="I656" s="89"/>
      <c r="J656" s="89"/>
      <c r="K656" s="89"/>
      <c r="L656" s="89"/>
      <c r="M656" s="89"/>
      <c r="N656" s="89"/>
      <c r="O656" s="89"/>
      <c r="P656" s="89"/>
      <c r="Q656" s="89"/>
      <c r="R656" s="89"/>
      <c r="S656" s="89"/>
      <c r="T656" s="89"/>
      <c r="U656" s="89"/>
      <c r="V656" s="89"/>
      <c r="W656" s="89"/>
      <c r="X656" s="89"/>
      <c r="Y656" s="89"/>
      <c r="Z656" s="89"/>
      <c r="AA656" s="89"/>
      <c r="AB656" s="89"/>
      <c r="AC656" s="89"/>
      <c r="AD656" s="89"/>
      <c r="AE656" s="89"/>
      <c r="AF656" s="89"/>
      <c r="AG656" s="89"/>
      <c r="AH656" s="89"/>
      <c r="AI656" s="89"/>
      <c r="AJ656" s="89"/>
      <c r="AK656" s="89"/>
      <c r="AL656" s="89"/>
      <c r="AM656" s="89"/>
      <c r="AN656" s="89"/>
      <c r="AO656" s="89"/>
      <c r="AP656" s="89"/>
      <c r="AQ656" s="89"/>
      <c r="AR656" s="89"/>
      <c r="AS656" s="89"/>
      <c r="AT656" s="89"/>
    </row>
    <row r="657" spans="1:46" ht="35.1" customHeight="1" x14ac:dyDescent="0.2">
      <c r="A657" s="89"/>
      <c r="B657" s="89"/>
      <c r="C657" s="89"/>
      <c r="D657" s="89"/>
      <c r="E657" s="89"/>
      <c r="F657" s="89"/>
      <c r="G657" s="89"/>
      <c r="H657" s="89"/>
      <c r="I657" s="89"/>
      <c r="J657" s="89"/>
      <c r="K657" s="89"/>
      <c r="L657" s="89"/>
      <c r="M657" s="89"/>
      <c r="N657" s="89"/>
      <c r="O657" s="89"/>
      <c r="P657" s="89"/>
      <c r="Q657" s="89"/>
      <c r="R657" s="89"/>
      <c r="S657" s="89"/>
      <c r="T657" s="89"/>
      <c r="U657" s="89"/>
      <c r="V657" s="89"/>
      <c r="W657" s="89"/>
      <c r="X657" s="89"/>
      <c r="Y657" s="89"/>
      <c r="Z657" s="89"/>
      <c r="AA657" s="89"/>
      <c r="AB657" s="89"/>
      <c r="AC657" s="89"/>
      <c r="AD657" s="89"/>
      <c r="AE657" s="89"/>
      <c r="AF657" s="89"/>
      <c r="AG657" s="89"/>
      <c r="AH657" s="89"/>
      <c r="AI657" s="89"/>
      <c r="AJ657" s="89"/>
      <c r="AK657" s="89"/>
      <c r="AL657" s="89"/>
      <c r="AM657" s="89"/>
      <c r="AN657" s="89"/>
      <c r="AO657" s="89"/>
      <c r="AP657" s="89"/>
      <c r="AQ657" s="89"/>
      <c r="AR657" s="89"/>
      <c r="AS657" s="89"/>
      <c r="AT657" s="89"/>
    </row>
    <row r="658" spans="1:46" ht="35.1" customHeight="1" x14ac:dyDescent="0.2">
      <c r="A658" s="89"/>
      <c r="B658" s="89"/>
      <c r="C658" s="89"/>
      <c r="D658" s="89"/>
      <c r="E658" s="89"/>
      <c r="F658" s="89"/>
      <c r="G658" s="89"/>
      <c r="H658" s="89"/>
      <c r="I658" s="89"/>
      <c r="J658" s="89"/>
      <c r="K658" s="89"/>
      <c r="L658" s="89"/>
      <c r="M658" s="89"/>
      <c r="N658" s="89"/>
      <c r="O658" s="89"/>
      <c r="P658" s="89"/>
      <c r="Q658" s="89"/>
      <c r="R658" s="89"/>
      <c r="S658" s="89"/>
      <c r="T658" s="89"/>
      <c r="U658" s="89"/>
      <c r="V658" s="89"/>
      <c r="W658" s="89"/>
      <c r="X658" s="89"/>
      <c r="Y658" s="89"/>
      <c r="Z658" s="89"/>
      <c r="AA658" s="89"/>
      <c r="AB658" s="89"/>
      <c r="AC658" s="89"/>
      <c r="AD658" s="89"/>
      <c r="AE658" s="89"/>
      <c r="AF658" s="89"/>
      <c r="AG658" s="89"/>
      <c r="AH658" s="89"/>
      <c r="AI658" s="89"/>
      <c r="AJ658" s="89"/>
      <c r="AK658" s="89"/>
      <c r="AL658" s="89"/>
      <c r="AM658" s="89"/>
      <c r="AN658" s="89"/>
      <c r="AO658" s="89"/>
      <c r="AP658" s="89"/>
      <c r="AQ658" s="89"/>
      <c r="AR658" s="89"/>
      <c r="AS658" s="89"/>
      <c r="AT658" s="89"/>
    </row>
    <row r="659" spans="1:46" ht="35.1" customHeight="1" x14ac:dyDescent="0.2">
      <c r="A659" s="89"/>
      <c r="B659" s="89"/>
      <c r="C659" s="89"/>
      <c r="D659" s="89"/>
      <c r="E659" s="89"/>
      <c r="F659" s="89"/>
      <c r="G659" s="89"/>
      <c r="H659" s="89"/>
      <c r="I659" s="89"/>
      <c r="J659" s="89"/>
      <c r="K659" s="89"/>
      <c r="L659" s="89"/>
      <c r="M659" s="89"/>
      <c r="N659" s="89"/>
      <c r="O659" s="89"/>
      <c r="P659" s="89"/>
      <c r="Q659" s="89"/>
      <c r="R659" s="89"/>
      <c r="S659" s="89"/>
      <c r="T659" s="89"/>
      <c r="U659" s="89"/>
      <c r="V659" s="89"/>
      <c r="W659" s="89"/>
      <c r="X659" s="89"/>
      <c r="Y659" s="89"/>
      <c r="Z659" s="89"/>
      <c r="AA659" s="89"/>
      <c r="AB659" s="89"/>
      <c r="AC659" s="89"/>
      <c r="AD659" s="89"/>
      <c r="AE659" s="89"/>
      <c r="AF659" s="89"/>
      <c r="AG659" s="89"/>
      <c r="AH659" s="89"/>
      <c r="AI659" s="89"/>
      <c r="AJ659" s="89"/>
      <c r="AK659" s="89"/>
      <c r="AL659" s="89"/>
      <c r="AM659" s="89"/>
      <c r="AN659" s="89"/>
      <c r="AO659" s="89"/>
      <c r="AP659" s="89"/>
      <c r="AQ659" s="89"/>
      <c r="AR659" s="89"/>
      <c r="AS659" s="89"/>
      <c r="AT659" s="89"/>
    </row>
    <row r="660" spans="1:46" ht="35.1" customHeight="1" x14ac:dyDescent="0.2">
      <c r="A660" s="89"/>
      <c r="B660" s="89"/>
      <c r="C660" s="89"/>
      <c r="D660" s="89"/>
      <c r="E660" s="89"/>
      <c r="F660" s="89"/>
      <c r="G660" s="89"/>
      <c r="H660" s="89"/>
      <c r="I660" s="89"/>
      <c r="J660" s="89"/>
      <c r="K660" s="89"/>
      <c r="L660" s="89"/>
      <c r="M660" s="89"/>
      <c r="N660" s="89"/>
      <c r="O660" s="89"/>
      <c r="P660" s="89"/>
      <c r="Q660" s="89"/>
      <c r="R660" s="89"/>
      <c r="S660" s="89"/>
      <c r="T660" s="89"/>
      <c r="U660" s="89"/>
      <c r="V660" s="89"/>
      <c r="W660" s="89"/>
      <c r="X660" s="89"/>
      <c r="Y660" s="89"/>
      <c r="Z660" s="89"/>
      <c r="AA660" s="89"/>
      <c r="AB660" s="89"/>
      <c r="AC660" s="89"/>
      <c r="AD660" s="89"/>
      <c r="AE660" s="89"/>
      <c r="AF660" s="89"/>
      <c r="AG660" s="89"/>
      <c r="AH660" s="89"/>
      <c r="AI660" s="89"/>
      <c r="AJ660" s="89"/>
      <c r="AK660" s="89"/>
      <c r="AL660" s="89"/>
      <c r="AM660" s="89"/>
      <c r="AN660" s="89"/>
      <c r="AO660" s="89"/>
      <c r="AP660" s="89"/>
      <c r="AQ660" s="89"/>
      <c r="AR660" s="89"/>
      <c r="AS660" s="89"/>
      <c r="AT660" s="89"/>
    </row>
    <row r="661" spans="1:46" ht="35.1" customHeight="1" x14ac:dyDescent="0.2">
      <c r="A661" s="89"/>
      <c r="B661" s="89"/>
      <c r="C661" s="89"/>
      <c r="D661" s="89"/>
      <c r="E661" s="89"/>
      <c r="F661" s="89"/>
      <c r="G661" s="89"/>
      <c r="H661" s="89"/>
      <c r="I661" s="89"/>
      <c r="J661" s="89"/>
      <c r="K661" s="89"/>
      <c r="L661" s="89"/>
      <c r="M661" s="89"/>
      <c r="N661" s="89"/>
      <c r="O661" s="89"/>
      <c r="P661" s="89"/>
      <c r="Q661" s="89"/>
      <c r="R661" s="89"/>
      <c r="S661" s="89"/>
      <c r="T661" s="89"/>
      <c r="U661" s="89"/>
      <c r="V661" s="89"/>
      <c r="W661" s="89"/>
      <c r="X661" s="89"/>
      <c r="Y661" s="89"/>
      <c r="Z661" s="89"/>
      <c r="AA661" s="89"/>
      <c r="AB661" s="89"/>
      <c r="AC661" s="89"/>
      <c r="AD661" s="89"/>
      <c r="AE661" s="89"/>
      <c r="AF661" s="89"/>
      <c r="AG661" s="89"/>
      <c r="AH661" s="89"/>
      <c r="AI661" s="89"/>
      <c r="AJ661" s="89"/>
      <c r="AK661" s="89"/>
      <c r="AL661" s="89"/>
      <c r="AM661" s="89"/>
      <c r="AN661" s="89"/>
      <c r="AO661" s="89"/>
      <c r="AP661" s="89"/>
      <c r="AQ661" s="89"/>
      <c r="AR661" s="89"/>
      <c r="AS661" s="89"/>
      <c r="AT661" s="89"/>
    </row>
    <row r="662" spans="1:46" ht="35.1" customHeight="1" x14ac:dyDescent="0.2">
      <c r="A662" s="89"/>
      <c r="B662" s="89"/>
      <c r="C662" s="89"/>
      <c r="D662" s="89"/>
      <c r="E662" s="89"/>
      <c r="F662" s="89"/>
      <c r="G662" s="89"/>
      <c r="H662" s="89"/>
      <c r="I662" s="89"/>
      <c r="J662" s="89"/>
      <c r="K662" s="89"/>
      <c r="L662" s="89"/>
      <c r="M662" s="89"/>
      <c r="N662" s="89"/>
      <c r="O662" s="89"/>
      <c r="P662" s="89"/>
      <c r="Q662" s="89"/>
      <c r="R662" s="89"/>
      <c r="S662" s="89"/>
      <c r="T662" s="89"/>
      <c r="U662" s="89"/>
      <c r="V662" s="89"/>
      <c r="W662" s="89"/>
      <c r="X662" s="89"/>
      <c r="Y662" s="89"/>
      <c r="Z662" s="89"/>
      <c r="AA662" s="89"/>
      <c r="AB662" s="89"/>
      <c r="AC662" s="89"/>
      <c r="AD662" s="89"/>
      <c r="AE662" s="89"/>
      <c r="AF662" s="89"/>
      <c r="AG662" s="89"/>
      <c r="AH662" s="89"/>
      <c r="AI662" s="89"/>
      <c r="AJ662" s="89"/>
      <c r="AK662" s="89"/>
      <c r="AL662" s="89"/>
      <c r="AM662" s="89"/>
      <c r="AN662" s="89"/>
      <c r="AO662" s="89"/>
      <c r="AP662" s="89"/>
      <c r="AQ662" s="89"/>
      <c r="AR662" s="89"/>
      <c r="AS662" s="89"/>
      <c r="AT662" s="89"/>
    </row>
    <row r="663" spans="1:46" ht="35.1" customHeight="1" x14ac:dyDescent="0.2">
      <c r="A663" s="89"/>
      <c r="B663" s="89"/>
      <c r="C663" s="89"/>
      <c r="D663" s="89"/>
      <c r="E663" s="89"/>
      <c r="F663" s="89"/>
      <c r="G663" s="89"/>
      <c r="H663" s="89"/>
      <c r="I663" s="89"/>
      <c r="J663" s="89"/>
      <c r="K663" s="89"/>
      <c r="L663" s="89"/>
      <c r="M663" s="89"/>
      <c r="N663" s="89"/>
      <c r="O663" s="89"/>
      <c r="P663" s="89"/>
      <c r="Q663" s="89"/>
      <c r="R663" s="89"/>
      <c r="S663" s="89"/>
      <c r="T663" s="89"/>
      <c r="U663" s="89"/>
      <c r="V663" s="89"/>
      <c r="W663" s="89"/>
      <c r="X663" s="89"/>
      <c r="Y663" s="89"/>
      <c r="Z663" s="89"/>
      <c r="AA663" s="89"/>
      <c r="AB663" s="89"/>
      <c r="AC663" s="89"/>
      <c r="AD663" s="89"/>
      <c r="AE663" s="89"/>
      <c r="AF663" s="89"/>
      <c r="AG663" s="89"/>
      <c r="AH663" s="89"/>
      <c r="AI663" s="89"/>
      <c r="AJ663" s="89"/>
      <c r="AK663" s="89"/>
      <c r="AL663" s="89"/>
      <c r="AM663" s="89"/>
      <c r="AN663" s="89"/>
      <c r="AO663" s="89"/>
      <c r="AP663" s="89"/>
      <c r="AQ663" s="89"/>
      <c r="AR663" s="89"/>
      <c r="AS663" s="89"/>
      <c r="AT663" s="89"/>
    </row>
    <row r="664" spans="1:46" ht="35.1" customHeight="1" x14ac:dyDescent="0.2">
      <c r="A664" s="89"/>
      <c r="B664" s="89"/>
      <c r="C664" s="89"/>
      <c r="D664" s="89"/>
      <c r="E664" s="89"/>
      <c r="F664" s="89"/>
      <c r="G664" s="89"/>
      <c r="H664" s="89"/>
      <c r="I664" s="89"/>
      <c r="J664" s="89"/>
      <c r="K664" s="89"/>
      <c r="L664" s="89"/>
      <c r="M664" s="89"/>
      <c r="N664" s="89"/>
      <c r="O664" s="89"/>
      <c r="P664" s="89"/>
      <c r="Q664" s="89"/>
      <c r="R664" s="89"/>
      <c r="S664" s="89"/>
      <c r="T664" s="89"/>
      <c r="U664" s="89"/>
      <c r="V664" s="89"/>
      <c r="W664" s="89"/>
      <c r="X664" s="89"/>
      <c r="Y664" s="89"/>
      <c r="Z664" s="89"/>
      <c r="AA664" s="89"/>
      <c r="AB664" s="89"/>
      <c r="AC664" s="89"/>
      <c r="AD664" s="89"/>
      <c r="AE664" s="89"/>
      <c r="AF664" s="89"/>
      <c r="AG664" s="89"/>
      <c r="AH664" s="89"/>
      <c r="AI664" s="89"/>
      <c r="AJ664" s="89"/>
      <c r="AK664" s="89"/>
      <c r="AL664" s="89"/>
      <c r="AM664" s="89"/>
      <c r="AN664" s="89"/>
      <c r="AO664" s="89"/>
      <c r="AP664" s="89"/>
      <c r="AQ664" s="89"/>
      <c r="AR664" s="89"/>
      <c r="AS664" s="89"/>
      <c r="AT664" s="89"/>
    </row>
    <row r="665" spans="1:46" ht="35.1" customHeight="1" x14ac:dyDescent="0.2">
      <c r="A665" s="89"/>
      <c r="B665" s="89"/>
      <c r="C665" s="89"/>
      <c r="D665" s="89"/>
      <c r="E665" s="89"/>
      <c r="F665" s="89"/>
      <c r="G665" s="89"/>
      <c r="H665" s="89"/>
      <c r="I665" s="89"/>
      <c r="J665" s="89"/>
      <c r="K665" s="89"/>
      <c r="L665" s="89"/>
      <c r="M665" s="89"/>
      <c r="N665" s="89"/>
      <c r="O665" s="89"/>
      <c r="P665" s="89"/>
      <c r="Q665" s="89"/>
      <c r="R665" s="89"/>
      <c r="S665" s="89"/>
      <c r="T665" s="89"/>
      <c r="U665" s="89"/>
      <c r="V665" s="89"/>
      <c r="W665" s="89"/>
      <c r="X665" s="89"/>
      <c r="Y665" s="89"/>
      <c r="Z665" s="89"/>
      <c r="AA665" s="89"/>
      <c r="AB665" s="89"/>
      <c r="AC665" s="89"/>
      <c r="AD665" s="89"/>
      <c r="AE665" s="89"/>
      <c r="AF665" s="89"/>
      <c r="AG665" s="89"/>
      <c r="AH665" s="89"/>
      <c r="AI665" s="89"/>
      <c r="AJ665" s="89"/>
      <c r="AK665" s="89"/>
      <c r="AL665" s="89"/>
      <c r="AM665" s="89"/>
      <c r="AN665" s="89"/>
      <c r="AO665" s="89"/>
      <c r="AP665" s="89"/>
      <c r="AQ665" s="89"/>
      <c r="AR665" s="89"/>
      <c r="AS665" s="89"/>
      <c r="AT665" s="89"/>
    </row>
    <row r="666" spans="1:46" ht="35.1" customHeight="1" x14ac:dyDescent="0.2">
      <c r="A666" s="89"/>
      <c r="B666" s="89"/>
      <c r="C666" s="89"/>
      <c r="D666" s="89"/>
      <c r="E666" s="89"/>
      <c r="F666" s="89"/>
      <c r="G666" s="89"/>
      <c r="H666" s="89"/>
      <c r="I666" s="89"/>
      <c r="J666" s="89"/>
      <c r="K666" s="89"/>
      <c r="L666" s="89"/>
      <c r="M666" s="89"/>
      <c r="N666" s="89"/>
      <c r="O666" s="89"/>
      <c r="P666" s="89"/>
      <c r="Q666" s="89"/>
      <c r="R666" s="89"/>
      <c r="S666" s="89"/>
      <c r="T666" s="89"/>
      <c r="U666" s="89"/>
      <c r="V666" s="89"/>
      <c r="W666" s="89"/>
      <c r="X666" s="89"/>
      <c r="Y666" s="89"/>
      <c r="Z666" s="89"/>
      <c r="AA666" s="89"/>
      <c r="AB666" s="89"/>
      <c r="AC666" s="89"/>
      <c r="AD666" s="89"/>
      <c r="AE666" s="89"/>
      <c r="AF666" s="89"/>
      <c r="AG666" s="89"/>
      <c r="AH666" s="89"/>
      <c r="AI666" s="89"/>
      <c r="AJ666" s="89"/>
      <c r="AK666" s="89"/>
      <c r="AL666" s="89"/>
      <c r="AM666" s="89"/>
      <c r="AN666" s="89"/>
      <c r="AO666" s="89"/>
      <c r="AP666" s="89"/>
      <c r="AQ666" s="89"/>
      <c r="AR666" s="89"/>
      <c r="AS666" s="89"/>
      <c r="AT666" s="89"/>
    </row>
    <row r="667" spans="1:46" ht="35.1" customHeight="1" x14ac:dyDescent="0.2">
      <c r="A667" s="89"/>
      <c r="B667" s="89"/>
      <c r="C667" s="89"/>
      <c r="D667" s="89"/>
      <c r="E667" s="89"/>
      <c r="F667" s="89"/>
      <c r="G667" s="89"/>
      <c r="H667" s="89"/>
      <c r="I667" s="89"/>
      <c r="J667" s="89"/>
      <c r="K667" s="89"/>
      <c r="L667" s="89"/>
      <c r="M667" s="89"/>
      <c r="N667" s="89"/>
      <c r="O667" s="89"/>
      <c r="P667" s="89"/>
      <c r="Q667" s="89"/>
      <c r="R667" s="89"/>
      <c r="S667" s="89"/>
      <c r="T667" s="89"/>
      <c r="U667" s="89"/>
      <c r="V667" s="89"/>
      <c r="W667" s="89"/>
      <c r="X667" s="89"/>
      <c r="Y667" s="89"/>
      <c r="Z667" s="89"/>
      <c r="AA667" s="89"/>
      <c r="AB667" s="89"/>
      <c r="AC667" s="89"/>
      <c r="AD667" s="89"/>
      <c r="AE667" s="89"/>
      <c r="AF667" s="89"/>
      <c r="AG667" s="89"/>
      <c r="AH667" s="89"/>
      <c r="AI667" s="89"/>
      <c r="AJ667" s="89"/>
      <c r="AK667" s="89"/>
      <c r="AL667" s="89"/>
      <c r="AM667" s="89"/>
      <c r="AN667" s="89"/>
      <c r="AO667" s="89"/>
      <c r="AP667" s="89"/>
      <c r="AQ667" s="89"/>
      <c r="AR667" s="89"/>
      <c r="AS667" s="89"/>
      <c r="AT667" s="89"/>
    </row>
    <row r="668" spans="1:46" ht="35.1" customHeight="1" x14ac:dyDescent="0.2">
      <c r="A668" s="89"/>
      <c r="B668" s="89"/>
      <c r="C668" s="89"/>
      <c r="D668" s="89"/>
      <c r="E668" s="89"/>
      <c r="F668" s="89"/>
      <c r="G668" s="89"/>
      <c r="H668" s="89"/>
      <c r="I668" s="89"/>
      <c r="J668" s="89"/>
      <c r="K668" s="89"/>
      <c r="L668" s="89"/>
      <c r="M668" s="89"/>
      <c r="N668" s="89"/>
      <c r="O668" s="89"/>
      <c r="P668" s="89"/>
      <c r="Q668" s="89"/>
      <c r="R668" s="89"/>
      <c r="S668" s="89"/>
      <c r="T668" s="89"/>
      <c r="U668" s="89"/>
      <c r="V668" s="89"/>
      <c r="W668" s="89"/>
      <c r="X668" s="89"/>
      <c r="Y668" s="89"/>
      <c r="Z668" s="89"/>
      <c r="AA668" s="89"/>
      <c r="AB668" s="89"/>
      <c r="AC668" s="89"/>
      <c r="AD668" s="89"/>
      <c r="AE668" s="89"/>
      <c r="AF668" s="89"/>
      <c r="AG668" s="89"/>
      <c r="AH668" s="89"/>
      <c r="AI668" s="89"/>
      <c r="AJ668" s="89"/>
      <c r="AK668" s="89"/>
      <c r="AL668" s="89"/>
      <c r="AM668" s="89"/>
      <c r="AN668" s="89"/>
      <c r="AO668" s="89"/>
      <c r="AP668" s="89"/>
      <c r="AQ668" s="89"/>
      <c r="AR668" s="89"/>
      <c r="AS668" s="89"/>
      <c r="AT668" s="89"/>
    </row>
    <row r="669" spans="1:46" ht="35.1" customHeight="1" x14ac:dyDescent="0.2">
      <c r="A669" s="89"/>
      <c r="B669" s="89"/>
      <c r="C669" s="89"/>
      <c r="D669" s="89"/>
      <c r="E669" s="89"/>
      <c r="F669" s="89"/>
      <c r="G669" s="89"/>
      <c r="H669" s="89"/>
      <c r="I669" s="89"/>
      <c r="J669" s="89"/>
      <c r="K669" s="89"/>
      <c r="L669" s="89"/>
      <c r="M669" s="89"/>
      <c r="N669" s="89"/>
      <c r="O669" s="89"/>
      <c r="P669" s="89"/>
      <c r="Q669" s="89"/>
      <c r="R669" s="89"/>
      <c r="S669" s="89"/>
      <c r="T669" s="89"/>
      <c r="U669" s="89"/>
      <c r="V669" s="89"/>
      <c r="W669" s="89"/>
      <c r="X669" s="89"/>
      <c r="Y669" s="89"/>
      <c r="Z669" s="89"/>
      <c r="AA669" s="89"/>
      <c r="AB669" s="89"/>
      <c r="AC669" s="89"/>
      <c r="AD669" s="89"/>
      <c r="AE669" s="89"/>
      <c r="AF669" s="89"/>
      <c r="AG669" s="89"/>
      <c r="AH669" s="89"/>
      <c r="AI669" s="89"/>
      <c r="AJ669" s="89"/>
      <c r="AK669" s="89"/>
      <c r="AL669" s="89"/>
      <c r="AM669" s="89"/>
      <c r="AN669" s="89"/>
      <c r="AO669" s="89"/>
      <c r="AP669" s="89"/>
      <c r="AQ669" s="89"/>
      <c r="AR669" s="89"/>
      <c r="AS669" s="89"/>
      <c r="AT669" s="89"/>
    </row>
    <row r="670" spans="1:46" ht="35.1" customHeight="1" x14ac:dyDescent="0.2">
      <c r="A670" s="89"/>
      <c r="B670" s="89"/>
      <c r="C670" s="89"/>
      <c r="D670" s="89"/>
      <c r="E670" s="89"/>
      <c r="F670" s="89"/>
      <c r="G670" s="89"/>
      <c r="H670" s="89"/>
      <c r="I670" s="89"/>
      <c r="J670" s="89"/>
      <c r="K670" s="89"/>
      <c r="L670" s="89"/>
      <c r="M670" s="89"/>
      <c r="N670" s="89"/>
      <c r="O670" s="89"/>
      <c r="P670" s="89"/>
      <c r="Q670" s="89"/>
      <c r="R670" s="89"/>
      <c r="S670" s="89"/>
      <c r="T670" s="89"/>
      <c r="U670" s="89"/>
      <c r="V670" s="89"/>
      <c r="W670" s="89"/>
      <c r="X670" s="89"/>
      <c r="Y670" s="89"/>
      <c r="Z670" s="89"/>
      <c r="AA670" s="89"/>
      <c r="AB670" s="89"/>
      <c r="AC670" s="89"/>
      <c r="AD670" s="89"/>
      <c r="AE670" s="89"/>
      <c r="AF670" s="89"/>
      <c r="AG670" s="89"/>
      <c r="AH670" s="89"/>
      <c r="AI670" s="89"/>
      <c r="AJ670" s="89"/>
      <c r="AK670" s="89"/>
      <c r="AL670" s="89"/>
      <c r="AM670" s="89"/>
      <c r="AN670" s="89"/>
      <c r="AO670" s="89"/>
      <c r="AP670" s="89"/>
      <c r="AQ670" s="89"/>
      <c r="AR670" s="89"/>
      <c r="AS670" s="89"/>
      <c r="AT670" s="89"/>
    </row>
    <row r="671" spans="1:46" ht="35.1" customHeight="1" x14ac:dyDescent="0.2">
      <c r="A671" s="89"/>
      <c r="B671" s="89"/>
      <c r="C671" s="89"/>
      <c r="D671" s="89"/>
      <c r="E671" s="89"/>
      <c r="F671" s="89"/>
      <c r="G671" s="89"/>
      <c r="H671" s="89"/>
      <c r="I671" s="89"/>
      <c r="J671" s="89"/>
      <c r="K671" s="89"/>
      <c r="L671" s="89"/>
      <c r="M671" s="89"/>
      <c r="N671" s="89"/>
      <c r="O671" s="89"/>
      <c r="P671" s="89"/>
      <c r="Q671" s="89"/>
      <c r="R671" s="89"/>
      <c r="S671" s="89"/>
      <c r="T671" s="89"/>
      <c r="U671" s="89"/>
      <c r="V671" s="89"/>
      <c r="W671" s="89"/>
      <c r="X671" s="89"/>
      <c r="Y671" s="89"/>
      <c r="Z671" s="89"/>
      <c r="AA671" s="89"/>
      <c r="AB671" s="89"/>
      <c r="AC671" s="89"/>
      <c r="AD671" s="89"/>
      <c r="AE671" s="89"/>
      <c r="AF671" s="89"/>
      <c r="AG671" s="89"/>
      <c r="AH671" s="89"/>
      <c r="AI671" s="89"/>
      <c r="AJ671" s="89"/>
      <c r="AK671" s="89"/>
      <c r="AL671" s="89"/>
      <c r="AM671" s="89"/>
      <c r="AN671" s="89"/>
      <c r="AO671" s="89"/>
      <c r="AP671" s="89"/>
      <c r="AQ671" s="89"/>
      <c r="AR671" s="89"/>
      <c r="AS671" s="89"/>
      <c r="AT671" s="89"/>
    </row>
    <row r="672" spans="1:46" ht="35.1" customHeight="1" x14ac:dyDescent="0.2">
      <c r="A672" s="89"/>
      <c r="B672" s="89"/>
      <c r="C672" s="89"/>
      <c r="D672" s="89"/>
      <c r="E672" s="89"/>
      <c r="F672" s="89"/>
      <c r="G672" s="89"/>
      <c r="H672" s="89"/>
      <c r="I672" s="89"/>
      <c r="J672" s="89"/>
      <c r="K672" s="89"/>
      <c r="L672" s="89"/>
      <c r="M672" s="89"/>
      <c r="N672" s="89"/>
      <c r="O672" s="89"/>
      <c r="P672" s="89"/>
      <c r="Q672" s="89"/>
      <c r="R672" s="89"/>
      <c r="S672" s="89"/>
      <c r="T672" s="89"/>
      <c r="U672" s="89"/>
      <c r="V672" s="89"/>
      <c r="W672" s="89"/>
      <c r="X672" s="89"/>
      <c r="Y672" s="89"/>
      <c r="Z672" s="89"/>
      <c r="AA672" s="89"/>
      <c r="AB672" s="89"/>
      <c r="AC672" s="89"/>
      <c r="AD672" s="89"/>
      <c r="AE672" s="89"/>
      <c r="AF672" s="89"/>
      <c r="AG672" s="89"/>
      <c r="AH672" s="89"/>
      <c r="AI672" s="89"/>
      <c r="AJ672" s="89"/>
      <c r="AK672" s="89"/>
      <c r="AL672" s="89"/>
      <c r="AM672" s="89"/>
      <c r="AN672" s="89"/>
      <c r="AO672" s="89"/>
      <c r="AP672" s="89"/>
      <c r="AQ672" s="89"/>
      <c r="AR672" s="89"/>
      <c r="AS672" s="89"/>
      <c r="AT672" s="89"/>
    </row>
    <row r="673" spans="1:46" ht="35.1" customHeight="1" x14ac:dyDescent="0.2">
      <c r="A673" s="89"/>
      <c r="B673" s="89"/>
      <c r="C673" s="89"/>
      <c r="D673" s="89"/>
      <c r="E673" s="89"/>
      <c r="F673" s="89"/>
      <c r="G673" s="89"/>
      <c r="H673" s="89"/>
      <c r="I673" s="89"/>
      <c r="J673" s="89"/>
      <c r="K673" s="89"/>
      <c r="L673" s="89"/>
      <c r="M673" s="89"/>
      <c r="N673" s="89"/>
      <c r="O673" s="89"/>
      <c r="P673" s="89"/>
      <c r="Q673" s="89"/>
      <c r="R673" s="89"/>
      <c r="S673" s="89"/>
      <c r="T673" s="89"/>
      <c r="U673" s="89"/>
      <c r="V673" s="89"/>
      <c r="W673" s="89"/>
      <c r="X673" s="89"/>
      <c r="Y673" s="89"/>
      <c r="Z673" s="89"/>
      <c r="AA673" s="89"/>
      <c r="AB673" s="89"/>
      <c r="AC673" s="89"/>
      <c r="AD673" s="89"/>
      <c r="AE673" s="89"/>
      <c r="AF673" s="89"/>
      <c r="AG673" s="89"/>
      <c r="AH673" s="89"/>
      <c r="AI673" s="89"/>
      <c r="AJ673" s="89"/>
      <c r="AK673" s="89"/>
      <c r="AL673" s="89"/>
      <c r="AM673" s="89"/>
      <c r="AN673" s="89"/>
      <c r="AO673" s="89"/>
      <c r="AP673" s="89"/>
      <c r="AQ673" s="89"/>
      <c r="AR673" s="89"/>
      <c r="AS673" s="89"/>
      <c r="AT673" s="89"/>
    </row>
    <row r="674" spans="1:46" ht="35.1" customHeight="1" x14ac:dyDescent="0.2">
      <c r="A674" s="89"/>
      <c r="B674" s="89"/>
      <c r="C674" s="89"/>
      <c r="D674" s="89"/>
      <c r="E674" s="89"/>
      <c r="F674" s="89"/>
      <c r="G674" s="89"/>
      <c r="H674" s="89"/>
      <c r="I674" s="89"/>
      <c r="J674" s="89"/>
      <c r="K674" s="89"/>
      <c r="L674" s="89"/>
      <c r="M674" s="89"/>
      <c r="N674" s="89"/>
      <c r="O674" s="89"/>
      <c r="P674" s="89"/>
      <c r="Q674" s="89"/>
      <c r="R674" s="89"/>
      <c r="S674" s="89"/>
      <c r="T674" s="89"/>
      <c r="U674" s="89"/>
      <c r="V674" s="89"/>
      <c r="W674" s="89"/>
      <c r="X674" s="89"/>
      <c r="Y674" s="89"/>
      <c r="Z674" s="89"/>
      <c r="AA674" s="89"/>
      <c r="AB674" s="89"/>
      <c r="AC674" s="89"/>
      <c r="AD674" s="89"/>
      <c r="AE674" s="89"/>
      <c r="AF674" s="89"/>
      <c r="AG674" s="89"/>
      <c r="AH674" s="89"/>
      <c r="AI674" s="89"/>
      <c r="AJ674" s="89"/>
      <c r="AK674" s="89"/>
      <c r="AL674" s="89"/>
      <c r="AM674" s="89"/>
      <c r="AN674" s="89"/>
      <c r="AO674" s="89"/>
      <c r="AP674" s="89"/>
      <c r="AQ674" s="89"/>
      <c r="AR674" s="89"/>
      <c r="AS674" s="89"/>
      <c r="AT674" s="89"/>
    </row>
    <row r="675" spans="1:46" ht="35.1" customHeight="1" x14ac:dyDescent="0.2">
      <c r="A675" s="89"/>
      <c r="B675" s="89"/>
      <c r="C675" s="89"/>
      <c r="D675" s="89"/>
      <c r="E675" s="89"/>
      <c r="F675" s="89"/>
      <c r="G675" s="89"/>
      <c r="H675" s="89"/>
      <c r="I675" s="89"/>
      <c r="J675" s="89"/>
      <c r="K675" s="89"/>
      <c r="L675" s="89"/>
      <c r="M675" s="89"/>
      <c r="N675" s="89"/>
      <c r="O675" s="89"/>
      <c r="P675" s="89"/>
      <c r="Q675" s="89"/>
      <c r="R675" s="89"/>
      <c r="S675" s="89"/>
      <c r="T675" s="89"/>
      <c r="U675" s="89"/>
      <c r="V675" s="89"/>
      <c r="W675" s="89"/>
      <c r="X675" s="89"/>
      <c r="Y675" s="89"/>
      <c r="Z675" s="89"/>
      <c r="AA675" s="89"/>
      <c r="AB675" s="89"/>
      <c r="AC675" s="89"/>
      <c r="AD675" s="89"/>
      <c r="AE675" s="89"/>
      <c r="AF675" s="89"/>
      <c r="AG675" s="89"/>
      <c r="AH675" s="89"/>
      <c r="AI675" s="89"/>
      <c r="AJ675" s="89"/>
      <c r="AK675" s="89"/>
      <c r="AL675" s="89"/>
      <c r="AM675" s="89"/>
      <c r="AN675" s="89"/>
      <c r="AO675" s="89"/>
      <c r="AP675" s="89"/>
      <c r="AQ675" s="89"/>
      <c r="AR675" s="89"/>
      <c r="AS675" s="89"/>
      <c r="AT675" s="89"/>
    </row>
    <row r="676" spans="1:46" ht="35.1" customHeight="1" x14ac:dyDescent="0.2">
      <c r="A676" s="89"/>
      <c r="B676" s="89"/>
      <c r="C676" s="89"/>
      <c r="D676" s="89"/>
      <c r="E676" s="89"/>
      <c r="F676" s="89"/>
      <c r="G676" s="89"/>
      <c r="H676" s="89"/>
      <c r="I676" s="89"/>
      <c r="J676" s="89"/>
      <c r="K676" s="89"/>
      <c r="L676" s="89"/>
      <c r="M676" s="89"/>
      <c r="N676" s="89"/>
      <c r="O676" s="89"/>
      <c r="P676" s="89"/>
      <c r="Q676" s="89"/>
      <c r="R676" s="89"/>
      <c r="S676" s="89"/>
      <c r="T676" s="89"/>
      <c r="U676" s="89"/>
      <c r="V676" s="89"/>
      <c r="W676" s="89"/>
      <c r="X676" s="89"/>
      <c r="Y676" s="89"/>
      <c r="Z676" s="89"/>
      <c r="AA676" s="89"/>
      <c r="AB676" s="89"/>
      <c r="AC676" s="89"/>
      <c r="AD676" s="89"/>
      <c r="AE676" s="89"/>
      <c r="AF676" s="89"/>
      <c r="AG676" s="89"/>
      <c r="AH676" s="89"/>
      <c r="AI676" s="89"/>
      <c r="AJ676" s="89"/>
      <c r="AK676" s="89"/>
      <c r="AL676" s="89"/>
      <c r="AM676" s="89"/>
      <c r="AN676" s="89"/>
      <c r="AO676" s="89"/>
      <c r="AP676" s="89"/>
      <c r="AQ676" s="89"/>
      <c r="AR676" s="89"/>
      <c r="AS676" s="89"/>
      <c r="AT676" s="89"/>
    </row>
    <row r="677" spans="1:46" ht="35.1" customHeight="1" x14ac:dyDescent="0.2">
      <c r="A677" s="89"/>
      <c r="B677" s="89"/>
      <c r="C677" s="89"/>
      <c r="D677" s="89"/>
      <c r="E677" s="89"/>
      <c r="F677" s="89"/>
      <c r="G677" s="89"/>
      <c r="H677" s="89"/>
      <c r="I677" s="89"/>
      <c r="J677" s="89"/>
      <c r="K677" s="89"/>
      <c r="L677" s="89"/>
      <c r="M677" s="89"/>
      <c r="N677" s="89"/>
      <c r="O677" s="89"/>
      <c r="P677" s="89"/>
      <c r="Q677" s="89"/>
      <c r="R677" s="89"/>
      <c r="S677" s="89"/>
      <c r="T677" s="89"/>
      <c r="U677" s="89"/>
      <c r="V677" s="89"/>
      <c r="W677" s="89"/>
      <c r="X677" s="89"/>
      <c r="Y677" s="89"/>
      <c r="Z677" s="89"/>
      <c r="AA677" s="89"/>
      <c r="AB677" s="89"/>
      <c r="AC677" s="89"/>
      <c r="AD677" s="89"/>
      <c r="AE677" s="89"/>
      <c r="AF677" s="89"/>
      <c r="AG677" s="89"/>
      <c r="AH677" s="89"/>
      <c r="AI677" s="89"/>
      <c r="AJ677" s="89"/>
      <c r="AK677" s="89"/>
      <c r="AL677" s="89"/>
      <c r="AM677" s="89"/>
      <c r="AN677" s="89"/>
      <c r="AO677" s="89"/>
      <c r="AP677" s="89"/>
      <c r="AQ677" s="89"/>
      <c r="AR677" s="89"/>
      <c r="AS677" s="89"/>
      <c r="AT677" s="89"/>
    </row>
    <row r="678" spans="1:46" ht="35.1" customHeight="1" x14ac:dyDescent="0.2">
      <c r="A678" s="89"/>
      <c r="B678" s="89"/>
      <c r="C678" s="89"/>
      <c r="D678" s="89"/>
      <c r="E678" s="89"/>
      <c r="F678" s="89"/>
      <c r="G678" s="89"/>
      <c r="H678" s="89"/>
      <c r="I678" s="89"/>
      <c r="J678" s="89"/>
      <c r="K678" s="89"/>
      <c r="L678" s="89"/>
      <c r="M678" s="89"/>
      <c r="N678" s="89"/>
      <c r="O678" s="89"/>
      <c r="P678" s="89"/>
      <c r="Q678" s="89"/>
      <c r="R678" s="89"/>
      <c r="S678" s="89"/>
      <c r="T678" s="89"/>
      <c r="U678" s="89"/>
      <c r="V678" s="89"/>
      <c r="W678" s="89"/>
      <c r="X678" s="89"/>
      <c r="Y678" s="89"/>
      <c r="Z678" s="89"/>
      <c r="AA678" s="89"/>
      <c r="AB678" s="89"/>
      <c r="AC678" s="89"/>
      <c r="AD678" s="89"/>
      <c r="AE678" s="89"/>
      <c r="AF678" s="89"/>
      <c r="AG678" s="89"/>
      <c r="AH678" s="89"/>
      <c r="AI678" s="89"/>
      <c r="AJ678" s="89"/>
      <c r="AK678" s="89"/>
      <c r="AL678" s="89"/>
      <c r="AM678" s="89"/>
      <c r="AN678" s="89"/>
      <c r="AO678" s="89"/>
      <c r="AP678" s="89"/>
      <c r="AQ678" s="89"/>
      <c r="AR678" s="89"/>
      <c r="AS678" s="89"/>
      <c r="AT678" s="89"/>
    </row>
    <row r="679" spans="1:46" ht="35.1" customHeight="1" x14ac:dyDescent="0.2">
      <c r="A679" s="89"/>
      <c r="B679" s="89"/>
      <c r="C679" s="89"/>
      <c r="D679" s="89"/>
      <c r="E679" s="89"/>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row>
    <row r="680" spans="1:46" ht="35.1" customHeight="1" x14ac:dyDescent="0.2">
      <c r="A680" s="89"/>
      <c r="B680" s="89"/>
      <c r="C680" s="89"/>
      <c r="D680" s="89"/>
      <c r="E680" s="89"/>
      <c r="F680" s="89"/>
      <c r="G680" s="89"/>
      <c r="H680" s="89"/>
      <c r="I680" s="89"/>
      <c r="J680" s="89"/>
      <c r="K680" s="89"/>
      <c r="L680" s="89"/>
      <c r="M680" s="89"/>
      <c r="N680" s="89"/>
      <c r="O680" s="89"/>
      <c r="P680" s="89"/>
      <c r="Q680" s="89"/>
      <c r="R680" s="89"/>
      <c r="S680" s="89"/>
      <c r="T680" s="89"/>
      <c r="U680" s="89"/>
      <c r="V680" s="89"/>
      <c r="W680" s="89"/>
      <c r="X680" s="89"/>
      <c r="Y680" s="89"/>
      <c r="Z680" s="89"/>
      <c r="AA680" s="89"/>
      <c r="AB680" s="89"/>
      <c r="AC680" s="89"/>
      <c r="AD680" s="89"/>
      <c r="AE680" s="89"/>
      <c r="AF680" s="89"/>
      <c r="AG680" s="89"/>
      <c r="AH680" s="89"/>
      <c r="AI680" s="89"/>
      <c r="AJ680" s="89"/>
      <c r="AK680" s="89"/>
      <c r="AL680" s="89"/>
      <c r="AM680" s="89"/>
      <c r="AN680" s="89"/>
      <c r="AO680" s="89"/>
      <c r="AP680" s="89"/>
      <c r="AQ680" s="89"/>
      <c r="AR680" s="89"/>
      <c r="AS680" s="89"/>
      <c r="AT680" s="89"/>
    </row>
    <row r="681" spans="1:46" ht="35.1" customHeight="1" x14ac:dyDescent="0.2">
      <c r="A681" s="89"/>
      <c r="B681" s="89"/>
      <c r="C681" s="89"/>
      <c r="D681" s="89"/>
      <c r="E681" s="89"/>
      <c r="F681" s="89"/>
      <c r="G681" s="89"/>
      <c r="H681" s="89"/>
      <c r="I681" s="89"/>
      <c r="J681" s="89"/>
      <c r="K681" s="89"/>
      <c r="L681" s="89"/>
      <c r="M681" s="89"/>
      <c r="N681" s="89"/>
      <c r="O681" s="89"/>
      <c r="P681" s="89"/>
      <c r="Q681" s="89"/>
      <c r="R681" s="89"/>
      <c r="S681" s="89"/>
      <c r="T681" s="89"/>
      <c r="U681" s="89"/>
      <c r="V681" s="89"/>
      <c r="W681" s="89"/>
      <c r="X681" s="89"/>
      <c r="Y681" s="89"/>
      <c r="Z681" s="89"/>
      <c r="AA681" s="89"/>
      <c r="AB681" s="89"/>
      <c r="AC681" s="89"/>
      <c r="AD681" s="89"/>
      <c r="AE681" s="89"/>
      <c r="AF681" s="89"/>
      <c r="AG681" s="89"/>
      <c r="AH681" s="89"/>
      <c r="AI681" s="89"/>
      <c r="AJ681" s="89"/>
      <c r="AK681" s="89"/>
      <c r="AL681" s="89"/>
      <c r="AM681" s="89"/>
      <c r="AN681" s="89"/>
      <c r="AO681" s="89"/>
      <c r="AP681" s="89"/>
      <c r="AQ681" s="89"/>
      <c r="AR681" s="89"/>
      <c r="AS681" s="89"/>
      <c r="AT681" s="89"/>
    </row>
    <row r="682" spans="1:46" ht="35.1" customHeight="1" x14ac:dyDescent="0.2">
      <c r="A682" s="89"/>
      <c r="B682" s="89"/>
      <c r="C682" s="89"/>
      <c r="D682" s="89"/>
      <c r="E682" s="89"/>
      <c r="F682" s="89"/>
      <c r="G682" s="89"/>
      <c r="H682" s="89"/>
      <c r="I682" s="89"/>
      <c r="J682" s="89"/>
      <c r="K682" s="89"/>
      <c r="L682" s="89"/>
      <c r="M682" s="89"/>
      <c r="N682" s="89"/>
      <c r="O682" s="89"/>
      <c r="P682" s="89"/>
      <c r="Q682" s="89"/>
      <c r="R682" s="89"/>
      <c r="S682" s="89"/>
      <c r="T682" s="89"/>
      <c r="U682" s="89"/>
      <c r="V682" s="89"/>
      <c r="W682" s="89"/>
      <c r="X682" s="89"/>
      <c r="Y682" s="89"/>
      <c r="Z682" s="89"/>
      <c r="AA682" s="89"/>
      <c r="AB682" s="89"/>
      <c r="AC682" s="89"/>
      <c r="AD682" s="89"/>
      <c r="AE682" s="89"/>
      <c r="AF682" s="89"/>
      <c r="AG682" s="89"/>
      <c r="AH682" s="89"/>
      <c r="AI682" s="89"/>
      <c r="AJ682" s="89"/>
      <c r="AK682" s="89"/>
      <c r="AL682" s="89"/>
      <c r="AM682" s="89"/>
      <c r="AN682" s="89"/>
      <c r="AO682" s="89"/>
      <c r="AP682" s="89"/>
      <c r="AQ682" s="89"/>
      <c r="AR682" s="89"/>
      <c r="AS682" s="89"/>
      <c r="AT682" s="89"/>
    </row>
    <row r="683" spans="1:46" ht="35.1" customHeight="1" x14ac:dyDescent="0.2">
      <c r="A683" s="89"/>
      <c r="B683" s="89"/>
      <c r="C683" s="89"/>
      <c r="D683" s="89"/>
      <c r="E683" s="89"/>
      <c r="F683" s="89"/>
      <c r="G683" s="89"/>
      <c r="H683" s="89"/>
      <c r="I683" s="89"/>
      <c r="J683" s="89"/>
      <c r="K683" s="89"/>
      <c r="L683" s="89"/>
      <c r="M683" s="89"/>
      <c r="N683" s="89"/>
      <c r="O683" s="89"/>
      <c r="P683" s="89"/>
      <c r="Q683" s="89"/>
      <c r="R683" s="89"/>
      <c r="S683" s="89"/>
      <c r="T683" s="89"/>
      <c r="U683" s="89"/>
      <c r="V683" s="89"/>
      <c r="W683" s="89"/>
      <c r="X683" s="89"/>
      <c r="Y683" s="89"/>
      <c r="Z683" s="89"/>
      <c r="AA683" s="89"/>
      <c r="AB683" s="89"/>
      <c r="AC683" s="89"/>
      <c r="AD683" s="89"/>
      <c r="AE683" s="89"/>
      <c r="AF683" s="89"/>
      <c r="AG683" s="89"/>
      <c r="AH683" s="89"/>
      <c r="AI683" s="89"/>
      <c r="AJ683" s="89"/>
      <c r="AK683" s="89"/>
      <c r="AL683" s="89"/>
      <c r="AM683" s="89"/>
      <c r="AN683" s="89"/>
      <c r="AO683" s="89"/>
      <c r="AP683" s="89"/>
      <c r="AQ683" s="89"/>
      <c r="AR683" s="89"/>
      <c r="AS683" s="89"/>
      <c r="AT683" s="89"/>
    </row>
    <row r="684" spans="1:46" ht="35.1" customHeight="1" x14ac:dyDescent="0.2">
      <c r="A684" s="89"/>
      <c r="B684" s="89"/>
      <c r="C684" s="89"/>
      <c r="D684" s="89"/>
      <c r="E684" s="89"/>
      <c r="F684" s="89"/>
      <c r="G684" s="89"/>
      <c r="H684" s="89"/>
      <c r="I684" s="89"/>
      <c r="J684" s="89"/>
      <c r="K684" s="89"/>
      <c r="L684" s="89"/>
      <c r="M684" s="89"/>
      <c r="N684" s="89"/>
      <c r="O684" s="89"/>
      <c r="P684" s="89"/>
      <c r="Q684" s="89"/>
      <c r="R684" s="89"/>
      <c r="S684" s="89"/>
      <c r="T684" s="89"/>
      <c r="U684" s="89"/>
      <c r="V684" s="89"/>
      <c r="W684" s="89"/>
      <c r="X684" s="89"/>
      <c r="Y684" s="89"/>
      <c r="Z684" s="89"/>
      <c r="AA684" s="89"/>
      <c r="AB684" s="89"/>
      <c r="AC684" s="89"/>
      <c r="AD684" s="89"/>
      <c r="AE684" s="89"/>
      <c r="AF684" s="89"/>
      <c r="AG684" s="89"/>
      <c r="AH684" s="89"/>
      <c r="AI684" s="89"/>
      <c r="AJ684" s="89"/>
      <c r="AK684" s="89"/>
      <c r="AL684" s="89"/>
      <c r="AM684" s="89"/>
      <c r="AN684" s="89"/>
      <c r="AO684" s="89"/>
      <c r="AP684" s="89"/>
      <c r="AQ684" s="89"/>
      <c r="AR684" s="89"/>
      <c r="AS684" s="89"/>
      <c r="AT684" s="89"/>
    </row>
    <row r="685" spans="1:46" ht="35.1" customHeight="1" x14ac:dyDescent="0.2">
      <c r="A685" s="89"/>
      <c r="B685" s="89"/>
      <c r="C685" s="89"/>
      <c r="D685" s="89"/>
      <c r="E685" s="89"/>
      <c r="F685" s="89"/>
      <c r="G685" s="89"/>
      <c r="H685" s="89"/>
      <c r="I685" s="89"/>
      <c r="J685" s="89"/>
      <c r="K685" s="89"/>
      <c r="L685" s="89"/>
      <c r="M685" s="89"/>
      <c r="N685" s="89"/>
      <c r="O685" s="89"/>
      <c r="P685" s="89"/>
      <c r="Q685" s="89"/>
      <c r="R685" s="89"/>
      <c r="S685" s="89"/>
      <c r="T685" s="89"/>
      <c r="U685" s="89"/>
      <c r="V685" s="89"/>
      <c r="W685" s="89"/>
      <c r="X685" s="89"/>
      <c r="Y685" s="89"/>
      <c r="Z685" s="89"/>
      <c r="AA685" s="89"/>
      <c r="AB685" s="89"/>
      <c r="AC685" s="89"/>
      <c r="AD685" s="89"/>
      <c r="AE685" s="89"/>
      <c r="AF685" s="89"/>
      <c r="AG685" s="89"/>
      <c r="AH685" s="89"/>
      <c r="AI685" s="89"/>
      <c r="AJ685" s="89"/>
      <c r="AK685" s="89"/>
      <c r="AL685" s="89"/>
      <c r="AM685" s="89"/>
      <c r="AN685" s="89"/>
      <c r="AO685" s="89"/>
      <c r="AP685" s="89"/>
      <c r="AQ685" s="89"/>
      <c r="AR685" s="89"/>
      <c r="AS685" s="89"/>
      <c r="AT685" s="89"/>
    </row>
    <row r="686" spans="1:46" ht="35.1" customHeight="1" x14ac:dyDescent="0.2">
      <c r="A686" s="89"/>
      <c r="B686" s="89"/>
      <c r="C686" s="89"/>
      <c r="D686" s="89"/>
      <c r="E686" s="89"/>
      <c r="F686" s="89"/>
      <c r="G686" s="89"/>
      <c r="H686" s="89"/>
      <c r="I686" s="89"/>
      <c r="J686" s="89"/>
      <c r="K686" s="89"/>
      <c r="L686" s="89"/>
      <c r="M686" s="89"/>
      <c r="N686" s="89"/>
      <c r="O686" s="89"/>
      <c r="P686" s="89"/>
      <c r="Q686" s="89"/>
      <c r="R686" s="89"/>
      <c r="S686" s="89"/>
      <c r="T686" s="89"/>
      <c r="U686" s="89"/>
      <c r="V686" s="89"/>
      <c r="W686" s="89"/>
      <c r="X686" s="89"/>
      <c r="Y686" s="89"/>
      <c r="Z686" s="89"/>
      <c r="AA686" s="89"/>
      <c r="AB686" s="89"/>
      <c r="AC686" s="89"/>
      <c r="AD686" s="89"/>
      <c r="AE686" s="89"/>
      <c r="AF686" s="89"/>
      <c r="AG686" s="89"/>
      <c r="AH686" s="89"/>
      <c r="AI686" s="89"/>
      <c r="AJ686" s="89"/>
      <c r="AK686" s="89"/>
      <c r="AL686" s="89"/>
      <c r="AM686" s="89"/>
      <c r="AN686" s="89"/>
      <c r="AO686" s="89"/>
      <c r="AP686" s="89"/>
      <c r="AQ686" s="89"/>
      <c r="AR686" s="89"/>
      <c r="AS686" s="89"/>
      <c r="AT686" s="89"/>
    </row>
    <row r="687" spans="1:46" ht="35.1" customHeight="1" x14ac:dyDescent="0.2">
      <c r="A687" s="89"/>
      <c r="B687" s="89"/>
      <c r="C687" s="89"/>
      <c r="D687" s="89"/>
      <c r="E687" s="89"/>
      <c r="F687" s="89"/>
      <c r="G687" s="89"/>
      <c r="H687" s="89"/>
      <c r="I687" s="89"/>
      <c r="J687" s="89"/>
      <c r="K687" s="89"/>
      <c r="L687" s="89"/>
      <c r="M687" s="89"/>
      <c r="N687" s="89"/>
      <c r="O687" s="89"/>
      <c r="P687" s="89"/>
      <c r="Q687" s="89"/>
      <c r="R687" s="89"/>
      <c r="S687" s="89"/>
      <c r="T687" s="89"/>
      <c r="U687" s="89"/>
      <c r="V687" s="89"/>
      <c r="W687" s="89"/>
      <c r="X687" s="89"/>
      <c r="Y687" s="89"/>
      <c r="Z687" s="89"/>
      <c r="AA687" s="89"/>
      <c r="AB687" s="89"/>
      <c r="AC687" s="89"/>
      <c r="AD687" s="89"/>
      <c r="AE687" s="89"/>
      <c r="AF687" s="89"/>
      <c r="AG687" s="89"/>
      <c r="AH687" s="89"/>
      <c r="AI687" s="89"/>
      <c r="AJ687" s="89"/>
      <c r="AK687" s="89"/>
      <c r="AL687" s="89"/>
      <c r="AM687" s="89"/>
      <c r="AN687" s="89"/>
      <c r="AO687" s="89"/>
      <c r="AP687" s="89"/>
      <c r="AQ687" s="89"/>
      <c r="AR687" s="89"/>
      <c r="AS687" s="89"/>
      <c r="AT687" s="89"/>
    </row>
    <row r="688" spans="1:46" ht="35.1" customHeight="1" x14ac:dyDescent="0.2">
      <c r="A688" s="89"/>
      <c r="B688" s="89"/>
      <c r="C688" s="89"/>
      <c r="D688" s="89"/>
      <c r="E688" s="89"/>
      <c r="F688" s="89"/>
      <c r="G688" s="89"/>
      <c r="H688" s="89"/>
      <c r="I688" s="89"/>
      <c r="J688" s="89"/>
      <c r="K688" s="89"/>
      <c r="L688" s="89"/>
      <c r="M688" s="89"/>
      <c r="N688" s="89"/>
      <c r="O688" s="89"/>
      <c r="P688" s="89"/>
      <c r="Q688" s="89"/>
      <c r="R688" s="89"/>
      <c r="S688" s="89"/>
      <c r="T688" s="89"/>
      <c r="U688" s="89"/>
      <c r="V688" s="89"/>
      <c r="W688" s="89"/>
      <c r="X688" s="89"/>
      <c r="Y688" s="89"/>
      <c r="Z688" s="89"/>
      <c r="AA688" s="89"/>
      <c r="AB688" s="89"/>
      <c r="AC688" s="89"/>
      <c r="AD688" s="89"/>
      <c r="AE688" s="89"/>
      <c r="AF688" s="89"/>
      <c r="AG688" s="89"/>
      <c r="AH688" s="89"/>
      <c r="AI688" s="89"/>
      <c r="AJ688" s="89"/>
      <c r="AK688" s="89"/>
      <c r="AL688" s="89"/>
      <c r="AM688" s="89"/>
      <c r="AN688" s="89"/>
      <c r="AO688" s="89"/>
      <c r="AP688" s="89"/>
      <c r="AQ688" s="89"/>
      <c r="AR688" s="89"/>
      <c r="AS688" s="89"/>
      <c r="AT688" s="89"/>
    </row>
    <row r="689" spans="1:46" ht="35.1" customHeight="1" x14ac:dyDescent="0.2">
      <c r="A689" s="89"/>
      <c r="B689" s="89"/>
      <c r="C689" s="89"/>
      <c r="D689" s="89"/>
      <c r="E689" s="89"/>
      <c r="F689" s="89"/>
      <c r="G689" s="89"/>
      <c r="H689" s="89"/>
      <c r="I689" s="89"/>
      <c r="J689" s="89"/>
      <c r="K689" s="89"/>
      <c r="L689" s="89"/>
      <c r="M689" s="89"/>
      <c r="N689" s="89"/>
      <c r="O689" s="89"/>
      <c r="P689" s="89"/>
      <c r="Q689" s="89"/>
      <c r="R689" s="89"/>
      <c r="S689" s="89"/>
      <c r="T689" s="89"/>
      <c r="U689" s="89"/>
      <c r="V689" s="89"/>
      <c r="W689" s="89"/>
      <c r="X689" s="89"/>
      <c r="Y689" s="89"/>
      <c r="Z689" s="89"/>
      <c r="AA689" s="89"/>
      <c r="AB689" s="89"/>
      <c r="AC689" s="89"/>
      <c r="AD689" s="89"/>
      <c r="AE689" s="89"/>
      <c r="AF689" s="89"/>
      <c r="AG689" s="89"/>
      <c r="AH689" s="89"/>
      <c r="AI689" s="89"/>
      <c r="AJ689" s="89"/>
      <c r="AK689" s="89"/>
      <c r="AL689" s="89"/>
      <c r="AM689" s="89"/>
      <c r="AN689" s="89"/>
      <c r="AO689" s="89"/>
      <c r="AP689" s="89"/>
      <c r="AQ689" s="89"/>
      <c r="AR689" s="89"/>
      <c r="AS689" s="89"/>
      <c r="AT689" s="89"/>
    </row>
    <row r="690" spans="1:46" ht="35.1" customHeight="1" x14ac:dyDescent="0.2">
      <c r="A690" s="89"/>
      <c r="B690" s="89"/>
      <c r="C690" s="89"/>
      <c r="D690" s="89"/>
      <c r="E690" s="89"/>
      <c r="F690" s="89"/>
      <c r="G690" s="89"/>
      <c r="H690" s="89"/>
      <c r="I690" s="89"/>
      <c r="J690" s="89"/>
      <c r="K690" s="89"/>
      <c r="L690" s="89"/>
      <c r="M690" s="89"/>
      <c r="N690" s="89"/>
      <c r="O690" s="89"/>
      <c r="P690" s="89"/>
      <c r="Q690" s="89"/>
      <c r="R690" s="89"/>
      <c r="S690" s="89"/>
      <c r="T690" s="89"/>
      <c r="U690" s="89"/>
      <c r="V690" s="89"/>
      <c r="W690" s="89"/>
      <c r="X690" s="89"/>
      <c r="Y690" s="89"/>
      <c r="Z690" s="89"/>
      <c r="AA690" s="89"/>
      <c r="AB690" s="89"/>
      <c r="AC690" s="89"/>
      <c r="AD690" s="89"/>
      <c r="AE690" s="89"/>
      <c r="AF690" s="89"/>
      <c r="AG690" s="89"/>
      <c r="AH690" s="89"/>
      <c r="AI690" s="89"/>
      <c r="AJ690" s="89"/>
      <c r="AK690" s="89"/>
      <c r="AL690" s="89"/>
      <c r="AM690" s="89"/>
      <c r="AN690" s="89"/>
      <c r="AO690" s="89"/>
      <c r="AP690" s="89"/>
      <c r="AQ690" s="89"/>
      <c r="AR690" s="89"/>
      <c r="AS690" s="89"/>
      <c r="AT690" s="89"/>
    </row>
    <row r="691" spans="1:46" ht="35.1" customHeight="1" x14ac:dyDescent="0.2">
      <c r="A691" s="89"/>
      <c r="B691" s="89"/>
      <c r="C691" s="89"/>
      <c r="D691" s="89"/>
      <c r="E691" s="89"/>
      <c r="F691" s="89"/>
      <c r="G691" s="89"/>
      <c r="H691" s="89"/>
      <c r="I691" s="89"/>
      <c r="J691" s="89"/>
      <c r="K691" s="89"/>
      <c r="L691" s="89"/>
      <c r="M691" s="89"/>
      <c r="N691" s="89"/>
      <c r="O691" s="89"/>
      <c r="P691" s="89"/>
      <c r="Q691" s="89"/>
      <c r="R691" s="89"/>
      <c r="S691" s="89"/>
      <c r="T691" s="89"/>
      <c r="U691" s="89"/>
      <c r="V691" s="89"/>
      <c r="W691" s="89"/>
      <c r="X691" s="89"/>
      <c r="Y691" s="89"/>
      <c r="Z691" s="89"/>
      <c r="AA691" s="89"/>
      <c r="AB691" s="89"/>
      <c r="AC691" s="89"/>
      <c r="AD691" s="89"/>
      <c r="AE691" s="89"/>
      <c r="AF691" s="89"/>
      <c r="AG691" s="89"/>
      <c r="AH691" s="89"/>
      <c r="AI691" s="89"/>
      <c r="AJ691" s="89"/>
      <c r="AK691" s="89"/>
      <c r="AL691" s="89"/>
      <c r="AM691" s="89"/>
      <c r="AN691" s="89"/>
      <c r="AO691" s="89"/>
      <c r="AP691" s="89"/>
      <c r="AQ691" s="89"/>
      <c r="AR691" s="89"/>
      <c r="AS691" s="89"/>
      <c r="AT691" s="89"/>
    </row>
    <row r="692" spans="1:46" ht="35.1" customHeight="1" x14ac:dyDescent="0.2">
      <c r="A692" s="89"/>
      <c r="B692" s="89"/>
      <c r="C692" s="89"/>
      <c r="D692" s="89"/>
      <c r="E692" s="89"/>
      <c r="F692" s="89"/>
      <c r="G692" s="89"/>
      <c r="H692" s="89"/>
      <c r="I692" s="89"/>
      <c r="J692" s="89"/>
      <c r="K692" s="89"/>
      <c r="L692" s="89"/>
      <c r="M692" s="89"/>
      <c r="N692" s="89"/>
      <c r="O692" s="89"/>
      <c r="P692" s="89"/>
      <c r="Q692" s="89"/>
      <c r="R692" s="89"/>
      <c r="S692" s="89"/>
      <c r="T692" s="89"/>
      <c r="U692" s="89"/>
      <c r="V692" s="89"/>
      <c r="W692" s="89"/>
      <c r="X692" s="89"/>
      <c r="Y692" s="89"/>
      <c r="Z692" s="89"/>
      <c r="AA692" s="89"/>
      <c r="AB692" s="89"/>
      <c r="AC692" s="89"/>
      <c r="AD692" s="89"/>
      <c r="AE692" s="89"/>
      <c r="AF692" s="89"/>
      <c r="AG692" s="89"/>
      <c r="AH692" s="89"/>
      <c r="AI692" s="89"/>
      <c r="AJ692" s="89"/>
      <c r="AK692" s="89"/>
      <c r="AL692" s="89"/>
      <c r="AM692" s="89"/>
      <c r="AN692" s="89"/>
      <c r="AO692" s="89"/>
      <c r="AP692" s="89"/>
      <c r="AQ692" s="89"/>
      <c r="AR692" s="89"/>
      <c r="AS692" s="89"/>
      <c r="AT692" s="89"/>
    </row>
    <row r="693" spans="1:46" ht="35.1" customHeight="1" x14ac:dyDescent="0.2">
      <c r="A693" s="89"/>
      <c r="B693" s="89"/>
      <c r="C693" s="89"/>
      <c r="D693" s="89"/>
      <c r="E693" s="89"/>
      <c r="F693" s="89"/>
      <c r="G693" s="89"/>
      <c r="H693" s="89"/>
      <c r="I693" s="89"/>
      <c r="J693" s="89"/>
      <c r="K693" s="89"/>
      <c r="L693" s="89"/>
      <c r="M693" s="89"/>
      <c r="N693" s="89"/>
      <c r="O693" s="89"/>
      <c r="P693" s="89"/>
      <c r="Q693" s="89"/>
      <c r="R693" s="89"/>
      <c r="S693" s="89"/>
      <c r="T693" s="89"/>
      <c r="U693" s="89"/>
      <c r="V693" s="89"/>
      <c r="W693" s="89"/>
      <c r="X693" s="89"/>
      <c r="Y693" s="89"/>
      <c r="Z693" s="89"/>
      <c r="AA693" s="89"/>
      <c r="AB693" s="89"/>
      <c r="AC693" s="89"/>
      <c r="AD693" s="89"/>
      <c r="AE693" s="89"/>
      <c r="AF693" s="89"/>
      <c r="AG693" s="89"/>
      <c r="AH693" s="89"/>
      <c r="AI693" s="89"/>
      <c r="AJ693" s="89"/>
      <c r="AK693" s="89"/>
      <c r="AL693" s="89"/>
      <c r="AM693" s="89"/>
      <c r="AN693" s="89"/>
      <c r="AO693" s="89"/>
      <c r="AP693" s="89"/>
      <c r="AQ693" s="89"/>
      <c r="AR693" s="89"/>
      <c r="AS693" s="89"/>
      <c r="AT693" s="89"/>
    </row>
    <row r="694" spans="1:46" ht="35.1" customHeight="1" x14ac:dyDescent="0.2">
      <c r="A694" s="89"/>
      <c r="B694" s="89"/>
      <c r="C694" s="89"/>
      <c r="D694" s="89"/>
      <c r="E694" s="89"/>
      <c r="F694" s="89"/>
      <c r="G694" s="89"/>
      <c r="H694" s="89"/>
      <c r="I694" s="89"/>
      <c r="J694" s="89"/>
      <c r="K694" s="89"/>
      <c r="L694" s="89"/>
      <c r="M694" s="89"/>
      <c r="N694" s="89"/>
      <c r="O694" s="89"/>
      <c r="P694" s="89"/>
      <c r="Q694" s="89"/>
      <c r="R694" s="89"/>
      <c r="S694" s="89"/>
      <c r="T694" s="89"/>
      <c r="U694" s="89"/>
      <c r="V694" s="89"/>
      <c r="W694" s="89"/>
      <c r="X694" s="89"/>
      <c r="Y694" s="89"/>
      <c r="Z694" s="89"/>
      <c r="AA694" s="89"/>
      <c r="AB694" s="89"/>
      <c r="AC694" s="89"/>
      <c r="AD694" s="89"/>
      <c r="AE694" s="89"/>
      <c r="AF694" s="89"/>
      <c r="AG694" s="89"/>
      <c r="AH694" s="89"/>
      <c r="AI694" s="89"/>
      <c r="AJ694" s="89"/>
      <c r="AK694" s="89"/>
      <c r="AL694" s="89"/>
      <c r="AM694" s="89"/>
      <c r="AN694" s="89"/>
      <c r="AO694" s="89"/>
      <c r="AP694" s="89"/>
      <c r="AQ694" s="89"/>
      <c r="AR694" s="89"/>
      <c r="AS694" s="89"/>
      <c r="AT694" s="89"/>
    </row>
    <row r="695" spans="1:46" ht="35.1" customHeight="1" x14ac:dyDescent="0.2">
      <c r="A695" s="89"/>
      <c r="B695" s="89"/>
      <c r="C695" s="89"/>
      <c r="D695" s="89"/>
      <c r="E695" s="89"/>
      <c r="F695" s="89"/>
      <c r="G695" s="89"/>
      <c r="H695" s="89"/>
      <c r="I695" s="89"/>
      <c r="J695" s="89"/>
      <c r="K695" s="89"/>
      <c r="L695" s="89"/>
      <c r="M695" s="89"/>
      <c r="N695" s="89"/>
      <c r="O695" s="89"/>
      <c r="P695" s="89"/>
      <c r="Q695" s="89"/>
      <c r="R695" s="89"/>
      <c r="S695" s="89"/>
      <c r="T695" s="89"/>
      <c r="U695" s="89"/>
      <c r="V695" s="89"/>
      <c r="W695" s="89"/>
      <c r="X695" s="89"/>
      <c r="Y695" s="89"/>
      <c r="Z695" s="89"/>
      <c r="AA695" s="89"/>
      <c r="AB695" s="89"/>
      <c r="AC695" s="89"/>
      <c r="AD695" s="89"/>
      <c r="AE695" s="89"/>
      <c r="AF695" s="89"/>
      <c r="AG695" s="89"/>
      <c r="AH695" s="89"/>
      <c r="AI695" s="89"/>
      <c r="AJ695" s="89"/>
      <c r="AK695" s="89"/>
      <c r="AL695" s="89"/>
      <c r="AM695" s="89"/>
      <c r="AN695" s="89"/>
      <c r="AO695" s="89"/>
      <c r="AP695" s="89"/>
      <c r="AQ695" s="89"/>
      <c r="AR695" s="89"/>
      <c r="AS695" s="89"/>
      <c r="AT695" s="89"/>
    </row>
    <row r="696" spans="1:46" ht="35.1" customHeight="1" x14ac:dyDescent="0.2">
      <c r="A696" s="89"/>
      <c r="B696" s="89"/>
      <c r="C696" s="89"/>
      <c r="D696" s="89"/>
      <c r="E696" s="89"/>
      <c r="F696" s="89"/>
      <c r="G696" s="89"/>
      <c r="H696" s="89"/>
      <c r="I696" s="89"/>
      <c r="J696" s="89"/>
      <c r="K696" s="89"/>
      <c r="L696" s="89"/>
      <c r="M696" s="89"/>
      <c r="N696" s="89"/>
      <c r="O696" s="89"/>
      <c r="P696" s="89"/>
      <c r="Q696" s="89"/>
      <c r="R696" s="89"/>
      <c r="S696" s="89"/>
      <c r="T696" s="89"/>
      <c r="U696" s="89"/>
      <c r="V696" s="89"/>
      <c r="W696" s="89"/>
      <c r="X696" s="89"/>
      <c r="Y696" s="89"/>
      <c r="Z696" s="89"/>
      <c r="AA696" s="89"/>
      <c r="AB696" s="89"/>
      <c r="AC696" s="89"/>
      <c r="AD696" s="89"/>
      <c r="AE696" s="89"/>
      <c r="AF696" s="89"/>
      <c r="AG696" s="89"/>
      <c r="AH696" s="89"/>
      <c r="AI696" s="89"/>
      <c r="AJ696" s="89"/>
      <c r="AK696" s="89"/>
      <c r="AL696" s="89"/>
      <c r="AM696" s="89"/>
      <c r="AN696" s="89"/>
      <c r="AO696" s="89"/>
      <c r="AP696" s="89"/>
      <c r="AQ696" s="89"/>
      <c r="AR696" s="89"/>
      <c r="AS696" s="89"/>
      <c r="AT696" s="89"/>
    </row>
    <row r="697" spans="1:46" ht="35.1" customHeight="1" x14ac:dyDescent="0.2">
      <c r="A697" s="89"/>
      <c r="B697" s="89"/>
      <c r="C697" s="89"/>
      <c r="D697" s="89"/>
      <c r="E697" s="89"/>
      <c r="F697" s="89"/>
      <c r="G697" s="89"/>
      <c r="H697" s="89"/>
      <c r="I697" s="89"/>
      <c r="J697" s="89"/>
      <c r="K697" s="89"/>
      <c r="L697" s="89"/>
      <c r="M697" s="89"/>
      <c r="N697" s="89"/>
      <c r="O697" s="89"/>
      <c r="P697" s="89"/>
      <c r="Q697" s="89"/>
      <c r="R697" s="89"/>
      <c r="S697" s="89"/>
      <c r="T697" s="89"/>
      <c r="U697" s="89"/>
      <c r="V697" s="89"/>
      <c r="W697" s="89"/>
      <c r="X697" s="89"/>
      <c r="Y697" s="89"/>
      <c r="Z697" s="89"/>
      <c r="AA697" s="89"/>
      <c r="AB697" s="89"/>
      <c r="AC697" s="89"/>
      <c r="AD697" s="89"/>
      <c r="AE697" s="89"/>
      <c r="AF697" s="89"/>
      <c r="AG697" s="89"/>
      <c r="AH697" s="89"/>
      <c r="AI697" s="89"/>
      <c r="AJ697" s="89"/>
      <c r="AK697" s="89"/>
      <c r="AL697" s="89"/>
      <c r="AM697" s="89"/>
      <c r="AN697" s="89"/>
      <c r="AO697" s="89"/>
      <c r="AP697" s="89"/>
      <c r="AQ697" s="89"/>
      <c r="AR697" s="89"/>
      <c r="AS697" s="89"/>
      <c r="AT697" s="89"/>
    </row>
    <row r="698" spans="1:46" ht="35.1" customHeight="1" x14ac:dyDescent="0.2">
      <c r="A698" s="89"/>
      <c r="B698" s="89"/>
      <c r="C698" s="89"/>
      <c r="D698" s="89"/>
      <c r="E698" s="89"/>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row>
    <row r="699" spans="1:46" ht="35.1" customHeight="1" x14ac:dyDescent="0.2">
      <c r="A699" s="89"/>
      <c r="B699" s="89"/>
      <c r="C699" s="89"/>
      <c r="D699" s="89"/>
      <c r="E699" s="89"/>
      <c r="F699" s="89"/>
      <c r="G699" s="89"/>
      <c r="H699" s="89"/>
      <c r="I699" s="89"/>
      <c r="J699" s="89"/>
      <c r="K699" s="89"/>
      <c r="L699" s="89"/>
      <c r="M699" s="89"/>
      <c r="N699" s="89"/>
      <c r="O699" s="89"/>
      <c r="P699" s="89"/>
      <c r="Q699" s="89"/>
      <c r="R699" s="89"/>
      <c r="S699" s="89"/>
      <c r="T699" s="89"/>
      <c r="U699" s="89"/>
      <c r="V699" s="89"/>
      <c r="W699" s="89"/>
      <c r="X699" s="89"/>
      <c r="Y699" s="89"/>
      <c r="Z699" s="89"/>
      <c r="AA699" s="89"/>
      <c r="AB699" s="89"/>
      <c r="AC699" s="89"/>
      <c r="AD699" s="89"/>
      <c r="AE699" s="89"/>
      <c r="AF699" s="89"/>
      <c r="AG699" s="89"/>
      <c r="AH699" s="89"/>
      <c r="AI699" s="89"/>
      <c r="AJ699" s="89"/>
      <c r="AK699" s="89"/>
      <c r="AL699" s="89"/>
      <c r="AM699" s="89"/>
      <c r="AN699" s="89"/>
      <c r="AO699" s="89"/>
      <c r="AP699" s="89"/>
      <c r="AQ699" s="89"/>
      <c r="AR699" s="89"/>
      <c r="AS699" s="89"/>
      <c r="AT699" s="89"/>
    </row>
    <row r="700" spans="1:46" ht="35.1" customHeight="1" x14ac:dyDescent="0.2">
      <c r="A700" s="89"/>
      <c r="B700" s="89"/>
      <c r="C700" s="89"/>
      <c r="D700" s="89"/>
      <c r="E700" s="89"/>
      <c r="F700" s="89"/>
      <c r="G700" s="89"/>
      <c r="H700" s="89"/>
      <c r="I700" s="89"/>
      <c r="J700" s="89"/>
      <c r="K700" s="89"/>
      <c r="L700" s="89"/>
      <c r="M700" s="89"/>
      <c r="N700" s="89"/>
      <c r="O700" s="89"/>
      <c r="P700" s="89"/>
      <c r="Q700" s="89"/>
      <c r="R700" s="89"/>
      <c r="S700" s="89"/>
      <c r="T700" s="89"/>
      <c r="U700" s="89"/>
      <c r="V700" s="89"/>
      <c r="W700" s="89"/>
      <c r="X700" s="89"/>
      <c r="Y700" s="89"/>
      <c r="Z700" s="89"/>
      <c r="AA700" s="89"/>
      <c r="AB700" s="89"/>
      <c r="AC700" s="89"/>
      <c r="AD700" s="89"/>
      <c r="AE700" s="89"/>
      <c r="AF700" s="89"/>
      <c r="AG700" s="89"/>
      <c r="AH700" s="89"/>
      <c r="AI700" s="89"/>
      <c r="AJ700" s="89"/>
      <c r="AK700" s="89"/>
      <c r="AL700" s="89"/>
      <c r="AM700" s="89"/>
      <c r="AN700" s="89"/>
      <c r="AO700" s="89"/>
      <c r="AP700" s="89"/>
      <c r="AQ700" s="89"/>
      <c r="AR700" s="89"/>
      <c r="AS700" s="89"/>
      <c r="AT700" s="89"/>
    </row>
    <row r="701" spans="1:46" ht="35.1" customHeight="1" x14ac:dyDescent="0.2">
      <c r="A701" s="89"/>
      <c r="B701" s="89"/>
      <c r="C701" s="89"/>
      <c r="D701" s="89"/>
      <c r="E701" s="89"/>
      <c r="F701" s="89"/>
      <c r="G701" s="89"/>
      <c r="H701" s="89"/>
      <c r="I701" s="89"/>
      <c r="J701" s="89"/>
      <c r="K701" s="89"/>
      <c r="L701" s="89"/>
      <c r="M701" s="89"/>
      <c r="N701" s="89"/>
      <c r="O701" s="89"/>
      <c r="P701" s="89"/>
      <c r="Q701" s="89"/>
      <c r="R701" s="89"/>
      <c r="S701" s="89"/>
      <c r="T701" s="89"/>
      <c r="U701" s="89"/>
      <c r="V701" s="89"/>
      <c r="W701" s="89"/>
      <c r="X701" s="89"/>
      <c r="Y701" s="89"/>
      <c r="Z701" s="89"/>
      <c r="AA701" s="89"/>
      <c r="AB701" s="89"/>
      <c r="AC701" s="89"/>
      <c r="AD701" s="89"/>
      <c r="AE701" s="89"/>
      <c r="AF701" s="89"/>
      <c r="AG701" s="89"/>
      <c r="AH701" s="89"/>
      <c r="AI701" s="89"/>
      <c r="AJ701" s="89"/>
      <c r="AK701" s="89"/>
      <c r="AL701" s="89"/>
      <c r="AM701" s="89"/>
      <c r="AN701" s="89"/>
      <c r="AO701" s="89"/>
      <c r="AP701" s="89"/>
      <c r="AQ701" s="89"/>
      <c r="AR701" s="89"/>
      <c r="AS701" s="89"/>
      <c r="AT701" s="89"/>
    </row>
    <row r="702" spans="1:46" ht="35.1" customHeight="1" x14ac:dyDescent="0.2">
      <c r="A702" s="89"/>
      <c r="B702" s="89"/>
      <c r="C702" s="89"/>
      <c r="D702" s="89"/>
      <c r="E702" s="89"/>
      <c r="F702" s="89"/>
      <c r="G702" s="89"/>
      <c r="H702" s="89"/>
      <c r="I702" s="89"/>
      <c r="J702" s="89"/>
      <c r="K702" s="89"/>
      <c r="L702" s="89"/>
      <c r="M702" s="89"/>
      <c r="N702" s="89"/>
      <c r="O702" s="89"/>
      <c r="P702" s="89"/>
      <c r="Q702" s="89"/>
      <c r="R702" s="89"/>
      <c r="S702" s="89"/>
      <c r="T702" s="89"/>
      <c r="U702" s="89"/>
      <c r="V702" s="89"/>
      <c r="W702" s="89"/>
      <c r="X702" s="89"/>
      <c r="Y702" s="89"/>
      <c r="Z702" s="89"/>
      <c r="AA702" s="89"/>
      <c r="AB702" s="89"/>
      <c r="AC702" s="89"/>
      <c r="AD702" s="89"/>
      <c r="AE702" s="89"/>
      <c r="AF702" s="89"/>
      <c r="AG702" s="89"/>
      <c r="AH702" s="89"/>
      <c r="AI702" s="89"/>
      <c r="AJ702" s="89"/>
      <c r="AK702" s="89"/>
      <c r="AL702" s="89"/>
      <c r="AM702" s="89"/>
      <c r="AN702" s="89"/>
      <c r="AO702" s="89"/>
      <c r="AP702" s="89"/>
      <c r="AQ702" s="89"/>
      <c r="AR702" s="89"/>
      <c r="AS702" s="89"/>
      <c r="AT702" s="89"/>
    </row>
    <row r="703" spans="1:46" ht="35.1" customHeight="1" x14ac:dyDescent="0.2">
      <c r="A703" s="89"/>
      <c r="B703" s="89"/>
      <c r="C703" s="89"/>
      <c r="D703" s="89"/>
      <c r="E703" s="89"/>
      <c r="F703" s="89"/>
      <c r="G703" s="89"/>
      <c r="H703" s="89"/>
      <c r="I703" s="89"/>
      <c r="J703" s="89"/>
      <c r="K703" s="89"/>
      <c r="L703" s="89"/>
      <c r="M703" s="89"/>
      <c r="N703" s="89"/>
      <c r="O703" s="89"/>
      <c r="P703" s="89"/>
      <c r="Q703" s="89"/>
      <c r="R703" s="89"/>
      <c r="S703" s="89"/>
      <c r="T703" s="89"/>
      <c r="U703" s="89"/>
      <c r="V703" s="89"/>
      <c r="W703" s="89"/>
      <c r="X703" s="89"/>
      <c r="Y703" s="89"/>
      <c r="Z703" s="89"/>
      <c r="AA703" s="89"/>
      <c r="AB703" s="89"/>
      <c r="AC703" s="89"/>
      <c r="AD703" s="89"/>
      <c r="AE703" s="89"/>
      <c r="AF703" s="89"/>
      <c r="AG703" s="89"/>
      <c r="AH703" s="89"/>
      <c r="AI703" s="89"/>
      <c r="AJ703" s="89"/>
      <c r="AK703" s="89"/>
      <c r="AL703" s="89"/>
      <c r="AM703" s="89"/>
      <c r="AN703" s="89"/>
      <c r="AO703" s="89"/>
      <c r="AP703" s="89"/>
      <c r="AQ703" s="89"/>
      <c r="AR703" s="89"/>
      <c r="AS703" s="89"/>
      <c r="AT703" s="89"/>
    </row>
    <row r="704" spans="1:46" ht="35.1" customHeight="1" x14ac:dyDescent="0.2">
      <c r="A704" s="89"/>
      <c r="B704" s="89"/>
      <c r="C704" s="89"/>
      <c r="D704" s="89"/>
      <c r="E704" s="89"/>
      <c r="F704" s="89"/>
      <c r="G704" s="89"/>
      <c r="H704" s="89"/>
      <c r="I704" s="89"/>
      <c r="J704" s="89"/>
      <c r="K704" s="89"/>
      <c r="L704" s="89"/>
      <c r="M704" s="89"/>
      <c r="N704" s="89"/>
      <c r="O704" s="89"/>
      <c r="P704" s="89"/>
      <c r="Q704" s="89"/>
      <c r="R704" s="89"/>
      <c r="S704" s="89"/>
      <c r="T704" s="89"/>
      <c r="U704" s="89"/>
      <c r="V704" s="89"/>
      <c r="W704" s="89"/>
      <c r="X704" s="89"/>
      <c r="Y704" s="89"/>
      <c r="Z704" s="89"/>
      <c r="AA704" s="89"/>
      <c r="AB704" s="89"/>
      <c r="AC704" s="89"/>
      <c r="AD704" s="89"/>
      <c r="AE704" s="89"/>
      <c r="AF704" s="89"/>
      <c r="AG704" s="89"/>
      <c r="AH704" s="89"/>
      <c r="AI704" s="89"/>
      <c r="AJ704" s="89"/>
      <c r="AK704" s="89"/>
      <c r="AL704" s="89"/>
      <c r="AM704" s="89"/>
      <c r="AN704" s="89"/>
      <c r="AO704" s="89"/>
      <c r="AP704" s="89"/>
      <c r="AQ704" s="89"/>
      <c r="AR704" s="89"/>
      <c r="AS704" s="89"/>
      <c r="AT704" s="89"/>
    </row>
    <row r="705" spans="1:46" ht="35.1" customHeight="1" x14ac:dyDescent="0.2">
      <c r="A705" s="89"/>
      <c r="B705" s="89"/>
      <c r="C705" s="89"/>
      <c r="D705" s="89"/>
      <c r="E705" s="89"/>
      <c r="F705" s="89"/>
      <c r="G705" s="89"/>
      <c r="H705" s="89"/>
      <c r="I705" s="89"/>
      <c r="J705" s="89"/>
      <c r="K705" s="89"/>
      <c r="L705" s="89"/>
      <c r="M705" s="89"/>
      <c r="N705" s="89"/>
      <c r="O705" s="89"/>
      <c r="P705" s="89"/>
      <c r="Q705" s="89"/>
      <c r="R705" s="89"/>
      <c r="S705" s="89"/>
      <c r="T705" s="89"/>
      <c r="U705" s="89"/>
      <c r="V705" s="89"/>
      <c r="W705" s="89"/>
      <c r="X705" s="89"/>
      <c r="Y705" s="89"/>
      <c r="Z705" s="89"/>
      <c r="AA705" s="89"/>
      <c r="AB705" s="89"/>
      <c r="AC705" s="89"/>
      <c r="AD705" s="89"/>
      <c r="AE705" s="89"/>
      <c r="AF705" s="89"/>
      <c r="AG705" s="89"/>
      <c r="AH705" s="89"/>
      <c r="AI705" s="89"/>
      <c r="AJ705" s="89"/>
      <c r="AK705" s="89"/>
      <c r="AL705" s="89"/>
      <c r="AM705" s="89"/>
      <c r="AN705" s="89"/>
      <c r="AO705" s="89"/>
      <c r="AP705" s="89"/>
      <c r="AQ705" s="89"/>
      <c r="AR705" s="89"/>
      <c r="AS705" s="89"/>
      <c r="AT705" s="89"/>
    </row>
    <row r="706" spans="1:46" ht="35.1" customHeight="1" x14ac:dyDescent="0.2">
      <c r="A706" s="89"/>
      <c r="B706" s="89"/>
      <c r="C706" s="89"/>
      <c r="D706" s="89"/>
      <c r="E706" s="89"/>
      <c r="F706" s="89"/>
      <c r="G706" s="89"/>
      <c r="H706" s="89"/>
      <c r="I706" s="89"/>
      <c r="J706" s="89"/>
      <c r="K706" s="89"/>
      <c r="L706" s="89"/>
      <c r="M706" s="89"/>
      <c r="N706" s="89"/>
      <c r="O706" s="89"/>
      <c r="P706" s="89"/>
      <c r="Q706" s="89"/>
      <c r="R706" s="89"/>
      <c r="S706" s="89"/>
      <c r="T706" s="89"/>
      <c r="U706" s="89"/>
      <c r="V706" s="89"/>
      <c r="W706" s="89"/>
      <c r="X706" s="89"/>
      <c r="Y706" s="89"/>
      <c r="Z706" s="89"/>
      <c r="AA706" s="89"/>
      <c r="AB706" s="89"/>
      <c r="AC706" s="89"/>
      <c r="AD706" s="89"/>
      <c r="AE706" s="89"/>
      <c r="AF706" s="89"/>
      <c r="AG706" s="89"/>
      <c r="AH706" s="89"/>
      <c r="AI706" s="89"/>
      <c r="AJ706" s="89"/>
      <c r="AK706" s="89"/>
      <c r="AL706" s="89"/>
      <c r="AM706" s="89"/>
      <c r="AN706" s="89"/>
      <c r="AO706" s="89"/>
      <c r="AP706" s="89"/>
      <c r="AQ706" s="89"/>
      <c r="AR706" s="89"/>
      <c r="AS706" s="89"/>
      <c r="AT706" s="89"/>
    </row>
    <row r="707" spans="1:46" ht="35.1" customHeight="1" x14ac:dyDescent="0.2">
      <c r="A707" s="89"/>
      <c r="B707" s="89"/>
      <c r="C707" s="89"/>
      <c r="D707" s="89"/>
      <c r="E707" s="89"/>
      <c r="F707" s="89"/>
      <c r="G707" s="89"/>
      <c r="H707" s="89"/>
      <c r="I707" s="89"/>
      <c r="J707" s="89"/>
      <c r="K707" s="89"/>
      <c r="L707" s="89"/>
      <c r="M707" s="89"/>
      <c r="N707" s="89"/>
      <c r="O707" s="89"/>
      <c r="P707" s="89"/>
      <c r="Q707" s="89"/>
      <c r="R707" s="89"/>
      <c r="S707" s="89"/>
      <c r="T707" s="89"/>
      <c r="U707" s="89"/>
      <c r="V707" s="89"/>
      <c r="W707" s="89"/>
      <c r="X707" s="89"/>
      <c r="Y707" s="89"/>
      <c r="Z707" s="89"/>
      <c r="AA707" s="89"/>
      <c r="AB707" s="89"/>
      <c r="AC707" s="89"/>
      <c r="AD707" s="89"/>
      <c r="AE707" s="89"/>
      <c r="AF707" s="89"/>
      <c r="AG707" s="89"/>
      <c r="AH707" s="89"/>
      <c r="AI707" s="89"/>
      <c r="AJ707" s="89"/>
      <c r="AK707" s="89"/>
      <c r="AL707" s="89"/>
      <c r="AM707" s="89"/>
      <c r="AN707" s="89"/>
      <c r="AO707" s="89"/>
      <c r="AP707" s="89"/>
      <c r="AQ707" s="89"/>
      <c r="AR707" s="89"/>
      <c r="AS707" s="89"/>
      <c r="AT707" s="89"/>
    </row>
    <row r="708" spans="1:46" ht="35.1" customHeight="1" x14ac:dyDescent="0.2">
      <c r="A708" s="89"/>
      <c r="B708" s="89"/>
      <c r="C708" s="89"/>
      <c r="D708" s="89"/>
      <c r="E708" s="89"/>
      <c r="F708" s="89"/>
      <c r="G708" s="89"/>
      <c r="H708" s="89"/>
      <c r="I708" s="89"/>
      <c r="J708" s="89"/>
      <c r="K708" s="89"/>
      <c r="L708" s="89"/>
      <c r="M708" s="89"/>
      <c r="N708" s="89"/>
      <c r="O708" s="89"/>
      <c r="P708" s="89"/>
      <c r="Q708" s="89"/>
      <c r="R708" s="89"/>
      <c r="S708" s="89"/>
      <c r="T708" s="89"/>
      <c r="U708" s="89"/>
      <c r="V708" s="89"/>
      <c r="W708" s="89"/>
      <c r="X708" s="89"/>
      <c r="Y708" s="89"/>
      <c r="Z708" s="89"/>
      <c r="AA708" s="89"/>
      <c r="AB708" s="89"/>
      <c r="AC708" s="89"/>
      <c r="AD708" s="89"/>
      <c r="AE708" s="89"/>
      <c r="AF708" s="89"/>
      <c r="AG708" s="89"/>
      <c r="AH708" s="89"/>
      <c r="AI708" s="89"/>
      <c r="AJ708" s="89"/>
      <c r="AK708" s="89"/>
      <c r="AL708" s="89"/>
      <c r="AM708" s="89"/>
      <c r="AN708" s="89"/>
      <c r="AO708" s="89"/>
      <c r="AP708" s="89"/>
      <c r="AQ708" s="89"/>
      <c r="AR708" s="89"/>
      <c r="AS708" s="89"/>
      <c r="AT708" s="89"/>
    </row>
    <row r="709" spans="1:46" ht="35.1" customHeight="1" x14ac:dyDescent="0.2">
      <c r="A709" s="89"/>
      <c r="B709" s="89"/>
      <c r="C709" s="89"/>
      <c r="D709" s="89"/>
      <c r="E709" s="89"/>
      <c r="F709" s="89"/>
      <c r="G709" s="89"/>
      <c r="H709" s="89"/>
      <c r="I709" s="89"/>
      <c r="J709" s="89"/>
      <c r="K709" s="89"/>
      <c r="L709" s="89"/>
      <c r="M709" s="89"/>
      <c r="N709" s="89"/>
      <c r="O709" s="89"/>
      <c r="P709" s="89"/>
      <c r="Q709" s="89"/>
      <c r="R709" s="89"/>
      <c r="S709" s="89"/>
      <c r="T709" s="89"/>
      <c r="U709" s="89"/>
      <c r="V709" s="89"/>
      <c r="W709" s="89"/>
      <c r="X709" s="89"/>
      <c r="Y709" s="89"/>
      <c r="Z709" s="89"/>
      <c r="AA709" s="89"/>
      <c r="AB709" s="89"/>
      <c r="AC709" s="89"/>
      <c r="AD709" s="89"/>
      <c r="AE709" s="89"/>
      <c r="AF709" s="89"/>
      <c r="AG709" s="89"/>
      <c r="AH709" s="89"/>
      <c r="AI709" s="89"/>
      <c r="AJ709" s="89"/>
      <c r="AK709" s="89"/>
      <c r="AL709" s="89"/>
      <c r="AM709" s="89"/>
      <c r="AN709" s="89"/>
      <c r="AO709" s="89"/>
      <c r="AP709" s="89"/>
      <c r="AQ709" s="89"/>
      <c r="AR709" s="89"/>
      <c r="AS709" s="89"/>
      <c r="AT709" s="89"/>
    </row>
    <row r="710" spans="1:46" ht="35.1" customHeight="1" x14ac:dyDescent="0.2">
      <c r="A710" s="89"/>
      <c r="B710" s="89"/>
      <c r="C710" s="89"/>
      <c r="D710" s="89"/>
      <c r="E710" s="89"/>
      <c r="F710" s="89"/>
      <c r="G710" s="89"/>
      <c r="H710" s="89"/>
      <c r="I710" s="89"/>
      <c r="J710" s="89"/>
      <c r="K710" s="89"/>
      <c r="L710" s="89"/>
      <c r="M710" s="89"/>
      <c r="N710" s="89"/>
      <c r="O710" s="89"/>
      <c r="P710" s="89"/>
      <c r="Q710" s="89"/>
      <c r="R710" s="89"/>
      <c r="S710" s="89"/>
      <c r="T710" s="89"/>
      <c r="U710" s="89"/>
      <c r="V710" s="89"/>
      <c r="W710" s="89"/>
      <c r="X710" s="89"/>
      <c r="Y710" s="89"/>
      <c r="Z710" s="89"/>
      <c r="AA710" s="89"/>
      <c r="AB710" s="89"/>
      <c r="AC710" s="89"/>
      <c r="AD710" s="89"/>
      <c r="AE710" s="89"/>
      <c r="AF710" s="89"/>
      <c r="AG710" s="89"/>
      <c r="AH710" s="89"/>
      <c r="AI710" s="89"/>
      <c r="AJ710" s="89"/>
      <c r="AK710" s="89"/>
      <c r="AL710" s="89"/>
      <c r="AM710" s="89"/>
      <c r="AN710" s="89"/>
      <c r="AO710" s="89"/>
      <c r="AP710" s="89"/>
      <c r="AQ710" s="89"/>
      <c r="AR710" s="89"/>
      <c r="AS710" s="89"/>
      <c r="AT710" s="89"/>
    </row>
    <row r="711" spans="1:46" ht="35.1" customHeight="1" x14ac:dyDescent="0.2">
      <c r="A711" s="89"/>
      <c r="B711" s="89"/>
      <c r="C711" s="89"/>
      <c r="D711" s="89"/>
      <c r="E711" s="89"/>
      <c r="F711" s="89"/>
      <c r="G711" s="89"/>
      <c r="H711" s="89"/>
      <c r="I711" s="89"/>
      <c r="J711" s="89"/>
      <c r="K711" s="89"/>
      <c r="L711" s="89"/>
      <c r="M711" s="89"/>
      <c r="N711" s="89"/>
      <c r="O711" s="89"/>
      <c r="P711" s="89"/>
      <c r="Q711" s="89"/>
      <c r="R711" s="89"/>
      <c r="S711" s="89"/>
      <c r="T711" s="89"/>
      <c r="U711" s="89"/>
      <c r="V711" s="89"/>
      <c r="W711" s="89"/>
      <c r="X711" s="89"/>
      <c r="Y711" s="89"/>
      <c r="Z711" s="89"/>
      <c r="AA711" s="89"/>
      <c r="AB711" s="89"/>
      <c r="AC711" s="89"/>
      <c r="AD711" s="89"/>
      <c r="AE711" s="89"/>
      <c r="AF711" s="89"/>
      <c r="AG711" s="89"/>
      <c r="AH711" s="89"/>
      <c r="AI711" s="89"/>
      <c r="AJ711" s="89"/>
      <c r="AK711" s="89"/>
      <c r="AL711" s="89"/>
      <c r="AM711" s="89"/>
      <c r="AN711" s="89"/>
      <c r="AO711" s="89"/>
      <c r="AP711" s="89"/>
      <c r="AQ711" s="89"/>
      <c r="AR711" s="89"/>
      <c r="AS711" s="89"/>
      <c r="AT711" s="89"/>
    </row>
    <row r="712" spans="1:46" ht="35.1" customHeight="1" x14ac:dyDescent="0.2">
      <c r="A712" s="89"/>
      <c r="B712" s="89"/>
      <c r="C712" s="89"/>
      <c r="D712" s="89"/>
      <c r="E712" s="89"/>
      <c r="F712" s="89"/>
      <c r="G712" s="89"/>
      <c r="H712" s="89"/>
      <c r="I712" s="89"/>
      <c r="J712" s="89"/>
      <c r="K712" s="89"/>
      <c r="L712" s="89"/>
      <c r="M712" s="89"/>
      <c r="N712" s="89"/>
      <c r="O712" s="89"/>
      <c r="P712" s="89"/>
      <c r="Q712" s="89"/>
      <c r="R712" s="89"/>
      <c r="S712" s="89"/>
      <c r="T712" s="89"/>
      <c r="U712" s="89"/>
      <c r="V712" s="89"/>
      <c r="W712" s="89"/>
      <c r="X712" s="89"/>
      <c r="Y712" s="89"/>
      <c r="Z712" s="89"/>
      <c r="AA712" s="89"/>
      <c r="AB712" s="89"/>
      <c r="AC712" s="89"/>
      <c r="AD712" s="89"/>
      <c r="AE712" s="89"/>
      <c r="AF712" s="89"/>
      <c r="AG712" s="89"/>
      <c r="AH712" s="89"/>
      <c r="AI712" s="89"/>
      <c r="AJ712" s="89"/>
      <c r="AK712" s="89"/>
      <c r="AL712" s="89"/>
      <c r="AM712" s="89"/>
      <c r="AN712" s="89"/>
      <c r="AO712" s="89"/>
      <c r="AP712" s="89"/>
      <c r="AQ712" s="89"/>
      <c r="AR712" s="89"/>
      <c r="AS712" s="89"/>
      <c r="AT712" s="89"/>
    </row>
    <row r="713" spans="1:46" ht="35.1" customHeight="1" x14ac:dyDescent="0.2">
      <c r="A713" s="89"/>
      <c r="B713" s="89"/>
      <c r="C713" s="89"/>
      <c r="D713" s="89"/>
      <c r="E713" s="89"/>
      <c r="F713" s="89"/>
      <c r="G713" s="89"/>
      <c r="H713" s="89"/>
      <c r="I713" s="89"/>
      <c r="J713" s="89"/>
      <c r="K713" s="89"/>
      <c r="L713" s="89"/>
      <c r="M713" s="89"/>
      <c r="N713" s="89"/>
      <c r="O713" s="89"/>
      <c r="P713" s="89"/>
      <c r="Q713" s="89"/>
      <c r="R713" s="89"/>
      <c r="S713" s="89"/>
      <c r="T713" s="89"/>
      <c r="U713" s="89"/>
      <c r="V713" s="89"/>
      <c r="W713" s="89"/>
      <c r="X713" s="89"/>
      <c r="Y713" s="89"/>
      <c r="Z713" s="89"/>
      <c r="AA713" s="89"/>
      <c r="AB713" s="89"/>
      <c r="AC713" s="89"/>
      <c r="AD713" s="89"/>
      <c r="AE713" s="89"/>
      <c r="AF713" s="89"/>
      <c r="AG713" s="89"/>
      <c r="AH713" s="89"/>
      <c r="AI713" s="89"/>
      <c r="AJ713" s="89"/>
      <c r="AK713" s="89"/>
      <c r="AL713" s="89"/>
      <c r="AM713" s="89"/>
      <c r="AN713" s="89"/>
      <c r="AO713" s="89"/>
      <c r="AP713" s="89"/>
      <c r="AQ713" s="89"/>
      <c r="AR713" s="89"/>
      <c r="AS713" s="89"/>
      <c r="AT713" s="89"/>
    </row>
    <row r="714" spans="1:46" ht="35.1" customHeight="1" x14ac:dyDescent="0.2">
      <c r="A714" s="89"/>
      <c r="B714" s="89"/>
      <c r="C714" s="89"/>
      <c r="D714" s="89"/>
      <c r="E714" s="89"/>
      <c r="F714" s="89"/>
      <c r="G714" s="89"/>
      <c r="H714" s="89"/>
      <c r="I714" s="89"/>
      <c r="J714" s="89"/>
      <c r="K714" s="89"/>
      <c r="L714" s="89"/>
      <c r="M714" s="89"/>
      <c r="N714" s="89"/>
      <c r="O714" s="89"/>
      <c r="P714" s="89"/>
      <c r="Q714" s="89"/>
      <c r="R714" s="89"/>
      <c r="S714" s="89"/>
      <c r="T714" s="89"/>
      <c r="U714" s="89"/>
      <c r="V714" s="89"/>
      <c r="W714" s="89"/>
      <c r="X714" s="89"/>
      <c r="Y714" s="89"/>
      <c r="Z714" s="89"/>
      <c r="AA714" s="89"/>
      <c r="AB714" s="89"/>
      <c r="AC714" s="89"/>
      <c r="AD714" s="89"/>
      <c r="AE714" s="89"/>
      <c r="AF714" s="89"/>
      <c r="AG714" s="89"/>
      <c r="AH714" s="89"/>
      <c r="AI714" s="89"/>
      <c r="AJ714" s="89"/>
      <c r="AK714" s="89"/>
      <c r="AL714" s="89"/>
      <c r="AM714" s="89"/>
      <c r="AN714" s="89"/>
      <c r="AO714" s="89"/>
      <c r="AP714" s="89"/>
      <c r="AQ714" s="89"/>
      <c r="AR714" s="89"/>
      <c r="AS714" s="89"/>
      <c r="AT714" s="89"/>
    </row>
    <row r="715" spans="1:46" ht="35.1" customHeight="1" x14ac:dyDescent="0.2">
      <c r="A715" s="89"/>
      <c r="B715" s="89"/>
      <c r="C715" s="89"/>
      <c r="D715" s="89"/>
      <c r="E715" s="89"/>
      <c r="F715" s="89"/>
      <c r="G715" s="89"/>
      <c r="H715" s="89"/>
      <c r="I715" s="89"/>
      <c r="J715" s="89"/>
      <c r="K715" s="89"/>
      <c r="L715" s="89"/>
      <c r="M715" s="89"/>
      <c r="N715" s="89"/>
      <c r="O715" s="89"/>
      <c r="P715" s="89"/>
      <c r="Q715" s="89"/>
      <c r="R715" s="89"/>
      <c r="S715" s="89"/>
      <c r="T715" s="89"/>
      <c r="U715" s="89"/>
      <c r="V715" s="89"/>
      <c r="W715" s="89"/>
      <c r="X715" s="89"/>
      <c r="Y715" s="89"/>
      <c r="Z715" s="89"/>
      <c r="AA715" s="89"/>
      <c r="AB715" s="89"/>
      <c r="AC715" s="89"/>
      <c r="AD715" s="89"/>
      <c r="AE715" s="89"/>
      <c r="AF715" s="89"/>
      <c r="AG715" s="89"/>
      <c r="AH715" s="89"/>
      <c r="AI715" s="89"/>
      <c r="AJ715" s="89"/>
      <c r="AK715" s="89"/>
      <c r="AL715" s="89"/>
      <c r="AM715" s="89"/>
      <c r="AN715" s="89"/>
      <c r="AO715" s="89"/>
      <c r="AP715" s="89"/>
      <c r="AQ715" s="89"/>
      <c r="AR715" s="89"/>
      <c r="AS715" s="89"/>
      <c r="AT715" s="89"/>
    </row>
    <row r="716" spans="1:46" ht="35.1" customHeight="1" x14ac:dyDescent="0.2">
      <c r="A716" s="89"/>
      <c r="B716" s="89"/>
      <c r="C716" s="89"/>
      <c r="D716" s="89"/>
      <c r="E716" s="89"/>
      <c r="F716" s="89"/>
      <c r="G716" s="89"/>
      <c r="H716" s="89"/>
      <c r="I716" s="89"/>
      <c r="J716" s="89"/>
      <c r="K716" s="89"/>
      <c r="L716" s="89"/>
      <c r="M716" s="89"/>
      <c r="N716" s="89"/>
      <c r="O716" s="89"/>
      <c r="P716" s="89"/>
      <c r="Q716" s="89"/>
      <c r="R716" s="89"/>
      <c r="S716" s="89"/>
      <c r="T716" s="89"/>
      <c r="U716" s="89"/>
      <c r="V716" s="89"/>
      <c r="W716" s="89"/>
      <c r="X716" s="89"/>
      <c r="Y716" s="89"/>
      <c r="Z716" s="89"/>
      <c r="AA716" s="89"/>
      <c r="AB716" s="89"/>
      <c r="AC716" s="89"/>
      <c r="AD716" s="89"/>
      <c r="AE716" s="89"/>
      <c r="AF716" s="89"/>
      <c r="AG716" s="89"/>
      <c r="AH716" s="89"/>
      <c r="AI716" s="89"/>
      <c r="AJ716" s="89"/>
      <c r="AK716" s="89"/>
      <c r="AL716" s="89"/>
      <c r="AM716" s="89"/>
      <c r="AN716" s="89"/>
      <c r="AO716" s="89"/>
      <c r="AP716" s="89"/>
      <c r="AQ716" s="89"/>
      <c r="AR716" s="89"/>
      <c r="AS716" s="89"/>
      <c r="AT716" s="89"/>
    </row>
    <row r="717" spans="1:46" ht="35.1" customHeight="1" x14ac:dyDescent="0.2">
      <c r="A717" s="89"/>
      <c r="B717" s="89"/>
      <c r="C717" s="89"/>
      <c r="D717" s="89"/>
      <c r="E717" s="89"/>
      <c r="F717" s="89"/>
      <c r="G717" s="89"/>
      <c r="H717" s="89"/>
      <c r="I717" s="89"/>
      <c r="J717" s="89"/>
      <c r="K717" s="89"/>
      <c r="L717" s="89"/>
      <c r="M717" s="89"/>
      <c r="N717" s="89"/>
      <c r="O717" s="89"/>
      <c r="P717" s="89"/>
      <c r="Q717" s="89"/>
      <c r="R717" s="89"/>
      <c r="S717" s="89"/>
      <c r="T717" s="89"/>
      <c r="U717" s="89"/>
      <c r="V717" s="89"/>
      <c r="W717" s="89"/>
      <c r="X717" s="89"/>
      <c r="Y717" s="89"/>
      <c r="Z717" s="89"/>
      <c r="AA717" s="89"/>
      <c r="AB717" s="89"/>
      <c r="AC717" s="89"/>
      <c r="AD717" s="89"/>
      <c r="AE717" s="89"/>
      <c r="AF717" s="89"/>
      <c r="AG717" s="89"/>
      <c r="AH717" s="89"/>
      <c r="AI717" s="89"/>
      <c r="AJ717" s="89"/>
      <c r="AK717" s="89"/>
      <c r="AL717" s="89"/>
      <c r="AM717" s="89"/>
      <c r="AN717" s="89"/>
      <c r="AO717" s="89"/>
      <c r="AP717" s="89"/>
      <c r="AQ717" s="89"/>
      <c r="AR717" s="89"/>
      <c r="AS717" s="89"/>
      <c r="AT717" s="89"/>
    </row>
    <row r="718" spans="1:46" ht="35.1" customHeight="1" x14ac:dyDescent="0.2">
      <c r="A718" s="89"/>
      <c r="B718" s="89"/>
      <c r="C718" s="89"/>
      <c r="D718" s="89"/>
      <c r="E718" s="89"/>
      <c r="F718" s="89"/>
      <c r="G718" s="89"/>
      <c r="H718" s="89"/>
      <c r="I718" s="89"/>
      <c r="J718" s="89"/>
      <c r="K718" s="89"/>
      <c r="L718" s="89"/>
      <c r="M718" s="89"/>
      <c r="N718" s="89"/>
      <c r="O718" s="89"/>
      <c r="P718" s="89"/>
      <c r="Q718" s="89"/>
      <c r="R718" s="89"/>
      <c r="S718" s="89"/>
      <c r="T718" s="89"/>
      <c r="U718" s="89"/>
      <c r="V718" s="89"/>
      <c r="W718" s="89"/>
      <c r="X718" s="89"/>
      <c r="Y718" s="89"/>
      <c r="Z718" s="89"/>
      <c r="AA718" s="89"/>
      <c r="AB718" s="89"/>
      <c r="AC718" s="89"/>
      <c r="AD718" s="89"/>
      <c r="AE718" s="89"/>
      <c r="AF718" s="89"/>
      <c r="AG718" s="89"/>
      <c r="AH718" s="89"/>
      <c r="AI718" s="89"/>
      <c r="AJ718" s="89"/>
      <c r="AK718" s="89"/>
      <c r="AL718" s="89"/>
      <c r="AM718" s="89"/>
      <c r="AN718" s="89"/>
      <c r="AO718" s="89"/>
      <c r="AP718" s="89"/>
      <c r="AQ718" s="89"/>
      <c r="AR718" s="89"/>
      <c r="AS718" s="89"/>
      <c r="AT718" s="89"/>
    </row>
    <row r="719" spans="1:46" ht="35.1" customHeight="1" x14ac:dyDescent="0.2">
      <c r="A719" s="89"/>
      <c r="B719" s="89"/>
      <c r="C719" s="89"/>
      <c r="D719" s="89"/>
      <c r="E719" s="89"/>
      <c r="F719" s="89"/>
      <c r="G719" s="89"/>
      <c r="H719" s="89"/>
      <c r="I719" s="89"/>
      <c r="J719" s="89"/>
      <c r="K719" s="89"/>
      <c r="L719" s="89"/>
      <c r="M719" s="89"/>
      <c r="N719" s="89"/>
      <c r="O719" s="89"/>
      <c r="P719" s="89"/>
      <c r="Q719" s="89"/>
      <c r="R719" s="89"/>
      <c r="S719" s="89"/>
      <c r="T719" s="89"/>
      <c r="U719" s="89"/>
      <c r="V719" s="89"/>
      <c r="W719" s="89"/>
      <c r="X719" s="89"/>
      <c r="Y719" s="89"/>
      <c r="Z719" s="89"/>
      <c r="AA719" s="89"/>
      <c r="AB719" s="89"/>
      <c r="AC719" s="89"/>
      <c r="AD719" s="89"/>
      <c r="AE719" s="89"/>
      <c r="AF719" s="89"/>
      <c r="AG719" s="89"/>
      <c r="AH719" s="89"/>
      <c r="AI719" s="89"/>
      <c r="AJ719" s="89"/>
      <c r="AK719" s="89"/>
      <c r="AL719" s="89"/>
      <c r="AM719" s="89"/>
      <c r="AN719" s="89"/>
      <c r="AO719" s="89"/>
      <c r="AP719" s="89"/>
      <c r="AQ719" s="89"/>
      <c r="AR719" s="89"/>
      <c r="AS719" s="89"/>
      <c r="AT719" s="89"/>
    </row>
    <row r="720" spans="1:46" ht="35.1" customHeight="1" x14ac:dyDescent="0.2">
      <c r="A720" s="89"/>
      <c r="B720" s="89"/>
      <c r="C720" s="89"/>
      <c r="D720" s="89"/>
      <c r="E720" s="89"/>
      <c r="F720" s="89"/>
      <c r="G720" s="89"/>
      <c r="H720" s="89"/>
      <c r="I720" s="89"/>
      <c r="J720" s="89"/>
      <c r="K720" s="89"/>
      <c r="L720" s="89"/>
      <c r="M720" s="89"/>
      <c r="N720" s="89"/>
      <c r="O720" s="89"/>
      <c r="P720" s="89"/>
      <c r="Q720" s="89"/>
      <c r="R720" s="89"/>
      <c r="S720" s="89"/>
      <c r="T720" s="89"/>
      <c r="U720" s="89"/>
      <c r="V720" s="89"/>
      <c r="W720" s="89"/>
      <c r="X720" s="89"/>
      <c r="Y720" s="89"/>
      <c r="Z720" s="89"/>
      <c r="AA720" s="89"/>
      <c r="AB720" s="89"/>
      <c r="AC720" s="89"/>
      <c r="AD720" s="89"/>
      <c r="AE720" s="89"/>
      <c r="AF720" s="89"/>
      <c r="AG720" s="89"/>
      <c r="AH720" s="89"/>
      <c r="AI720" s="89"/>
      <c r="AJ720" s="89"/>
      <c r="AK720" s="89"/>
      <c r="AL720" s="89"/>
      <c r="AM720" s="89"/>
      <c r="AN720" s="89"/>
      <c r="AO720" s="89"/>
      <c r="AP720" s="89"/>
      <c r="AQ720" s="89"/>
      <c r="AR720" s="89"/>
      <c r="AS720" s="89"/>
      <c r="AT720" s="89"/>
    </row>
    <row r="721" spans="1:46" ht="35.1" customHeight="1" x14ac:dyDescent="0.2">
      <c r="A721" s="89"/>
      <c r="B721" s="89"/>
      <c r="C721" s="89"/>
      <c r="D721" s="89"/>
      <c r="E721" s="89"/>
      <c r="F721" s="89"/>
      <c r="G721" s="89"/>
      <c r="H721" s="89"/>
      <c r="I721" s="89"/>
      <c r="J721" s="89"/>
      <c r="K721" s="89"/>
      <c r="L721" s="89"/>
      <c r="M721" s="89"/>
      <c r="N721" s="89"/>
      <c r="O721" s="89"/>
      <c r="P721" s="89"/>
      <c r="Q721" s="89"/>
      <c r="R721" s="89"/>
      <c r="S721" s="89"/>
      <c r="T721" s="89"/>
      <c r="U721" s="89"/>
      <c r="V721" s="89"/>
      <c r="W721" s="89"/>
      <c r="X721" s="89"/>
      <c r="Y721" s="89"/>
      <c r="Z721" s="89"/>
      <c r="AA721" s="89"/>
      <c r="AB721" s="89"/>
      <c r="AC721" s="89"/>
      <c r="AD721" s="89"/>
      <c r="AE721" s="89"/>
      <c r="AF721" s="89"/>
      <c r="AG721" s="89"/>
      <c r="AH721" s="89"/>
      <c r="AI721" s="89"/>
      <c r="AJ721" s="89"/>
      <c r="AK721" s="89"/>
      <c r="AL721" s="89"/>
      <c r="AM721" s="89"/>
      <c r="AN721" s="89"/>
      <c r="AO721" s="89"/>
      <c r="AP721" s="89"/>
      <c r="AQ721" s="89"/>
      <c r="AR721" s="89"/>
      <c r="AS721" s="89"/>
      <c r="AT721" s="89"/>
    </row>
    <row r="722" spans="1:46" ht="35.1" customHeight="1" x14ac:dyDescent="0.2">
      <c r="A722" s="89"/>
      <c r="B722" s="89"/>
      <c r="C722" s="89"/>
      <c r="D722" s="89"/>
      <c r="E722" s="89"/>
      <c r="F722" s="89"/>
      <c r="G722" s="89"/>
      <c r="H722" s="89"/>
      <c r="I722" s="89"/>
      <c r="J722" s="89"/>
      <c r="K722" s="89"/>
      <c r="L722" s="89"/>
      <c r="M722" s="89"/>
      <c r="N722" s="89"/>
      <c r="O722" s="89"/>
      <c r="P722" s="89"/>
      <c r="Q722" s="89"/>
      <c r="R722" s="89"/>
      <c r="S722" s="89"/>
      <c r="T722" s="89"/>
      <c r="U722" s="89"/>
      <c r="V722" s="89"/>
      <c r="W722" s="89"/>
      <c r="X722" s="89"/>
      <c r="Y722" s="89"/>
      <c r="Z722" s="89"/>
      <c r="AA722" s="89"/>
      <c r="AB722" s="89"/>
      <c r="AC722" s="89"/>
      <c r="AD722" s="89"/>
      <c r="AE722" s="89"/>
      <c r="AF722" s="89"/>
      <c r="AG722" s="89"/>
      <c r="AH722" s="89"/>
      <c r="AI722" s="89"/>
      <c r="AJ722" s="89"/>
      <c r="AK722" s="89"/>
      <c r="AL722" s="89"/>
      <c r="AM722" s="89"/>
      <c r="AN722" s="89"/>
      <c r="AO722" s="89"/>
      <c r="AP722" s="89"/>
      <c r="AQ722" s="89"/>
      <c r="AR722" s="89"/>
      <c r="AS722" s="89"/>
      <c r="AT722" s="89"/>
    </row>
    <row r="723" spans="1:46" ht="35.1" customHeight="1" x14ac:dyDescent="0.2">
      <c r="A723" s="89"/>
      <c r="B723" s="89"/>
      <c r="C723" s="89"/>
      <c r="D723" s="89"/>
      <c r="E723" s="89"/>
      <c r="F723" s="89"/>
      <c r="G723" s="89"/>
      <c r="H723" s="89"/>
      <c r="I723" s="89"/>
      <c r="J723" s="89"/>
      <c r="K723" s="89"/>
      <c r="L723" s="89"/>
      <c r="M723" s="89"/>
      <c r="N723" s="89"/>
      <c r="O723" s="89"/>
      <c r="P723" s="89"/>
      <c r="Q723" s="89"/>
      <c r="R723" s="89"/>
      <c r="S723" s="89"/>
      <c r="T723" s="89"/>
      <c r="U723" s="89"/>
      <c r="V723" s="89"/>
      <c r="W723" s="89"/>
      <c r="X723" s="89"/>
      <c r="Y723" s="89"/>
      <c r="Z723" s="89"/>
      <c r="AA723" s="89"/>
      <c r="AB723" s="89"/>
      <c r="AC723" s="89"/>
      <c r="AD723" s="89"/>
      <c r="AE723" s="89"/>
      <c r="AF723" s="89"/>
      <c r="AG723" s="89"/>
      <c r="AH723" s="89"/>
      <c r="AI723" s="89"/>
      <c r="AJ723" s="89"/>
      <c r="AK723" s="89"/>
      <c r="AL723" s="89"/>
      <c r="AM723" s="89"/>
      <c r="AN723" s="89"/>
      <c r="AO723" s="89"/>
      <c r="AP723" s="89"/>
      <c r="AQ723" s="89"/>
      <c r="AR723" s="89"/>
      <c r="AS723" s="89"/>
      <c r="AT723" s="89"/>
    </row>
    <row r="724" spans="1:46" ht="35.1" customHeight="1" x14ac:dyDescent="0.2">
      <c r="A724" s="89"/>
      <c r="B724" s="89"/>
      <c r="C724" s="89"/>
      <c r="D724" s="89"/>
      <c r="E724" s="89"/>
      <c r="F724" s="89"/>
      <c r="G724" s="89"/>
      <c r="H724" s="89"/>
      <c r="I724" s="89"/>
      <c r="J724" s="89"/>
      <c r="K724" s="89"/>
      <c r="L724" s="89"/>
      <c r="M724" s="89"/>
      <c r="N724" s="89"/>
      <c r="O724" s="89"/>
      <c r="P724" s="89"/>
      <c r="Q724" s="89"/>
      <c r="R724" s="89"/>
      <c r="S724" s="89"/>
      <c r="T724" s="89"/>
      <c r="U724" s="89"/>
      <c r="V724" s="89"/>
      <c r="W724" s="89"/>
      <c r="X724" s="89"/>
      <c r="Y724" s="89"/>
      <c r="Z724" s="89"/>
      <c r="AA724" s="89"/>
      <c r="AB724" s="89"/>
      <c r="AC724" s="89"/>
      <c r="AD724" s="89"/>
      <c r="AE724" s="89"/>
      <c r="AF724" s="89"/>
      <c r="AG724" s="89"/>
      <c r="AH724" s="89"/>
      <c r="AI724" s="89"/>
      <c r="AJ724" s="89"/>
      <c r="AK724" s="89"/>
      <c r="AL724" s="89"/>
      <c r="AM724" s="89"/>
      <c r="AN724" s="89"/>
      <c r="AO724" s="89"/>
      <c r="AP724" s="89"/>
      <c r="AQ724" s="89"/>
      <c r="AR724" s="89"/>
      <c r="AS724" s="89"/>
      <c r="AT724" s="89"/>
    </row>
    <row r="725" spans="1:46" ht="35.1" customHeight="1" x14ac:dyDescent="0.2">
      <c r="A725" s="89"/>
      <c r="B725" s="89"/>
      <c r="C725" s="89"/>
      <c r="D725" s="89"/>
      <c r="E725" s="89"/>
      <c r="F725" s="89"/>
      <c r="G725" s="89"/>
      <c r="H725" s="89"/>
      <c r="I725" s="89"/>
      <c r="J725" s="89"/>
      <c r="K725" s="89"/>
      <c r="L725" s="89"/>
      <c r="M725" s="89"/>
      <c r="N725" s="89"/>
      <c r="O725" s="89"/>
      <c r="P725" s="89"/>
      <c r="Q725" s="89"/>
      <c r="R725" s="89"/>
      <c r="S725" s="89"/>
      <c r="T725" s="89"/>
      <c r="U725" s="89"/>
      <c r="V725" s="89"/>
      <c r="W725" s="89"/>
      <c r="X725" s="89"/>
      <c r="Y725" s="89"/>
      <c r="Z725" s="89"/>
      <c r="AA725" s="89"/>
      <c r="AB725" s="89"/>
      <c r="AC725" s="89"/>
      <c r="AD725" s="89"/>
      <c r="AE725" s="89"/>
      <c r="AF725" s="89"/>
      <c r="AG725" s="89"/>
      <c r="AH725" s="89"/>
      <c r="AI725" s="89"/>
      <c r="AJ725" s="89"/>
      <c r="AK725" s="89"/>
      <c r="AL725" s="89"/>
      <c r="AM725" s="89"/>
      <c r="AN725" s="89"/>
      <c r="AO725" s="89"/>
      <c r="AP725" s="89"/>
      <c r="AQ725" s="89"/>
      <c r="AR725" s="89"/>
      <c r="AS725" s="89"/>
      <c r="AT725" s="89"/>
    </row>
    <row r="726" spans="1:46" ht="35.1" customHeight="1" x14ac:dyDescent="0.2">
      <c r="A726" s="89"/>
      <c r="B726" s="89"/>
      <c r="C726" s="89"/>
      <c r="D726" s="89"/>
      <c r="E726" s="89"/>
      <c r="F726" s="89"/>
      <c r="G726" s="89"/>
      <c r="H726" s="89"/>
      <c r="I726" s="89"/>
      <c r="J726" s="89"/>
      <c r="K726" s="89"/>
      <c r="L726" s="89"/>
      <c r="M726" s="89"/>
      <c r="N726" s="89"/>
      <c r="O726" s="89"/>
      <c r="P726" s="89"/>
      <c r="Q726" s="89"/>
      <c r="R726" s="89"/>
      <c r="S726" s="89"/>
      <c r="T726" s="89"/>
      <c r="U726" s="89"/>
      <c r="V726" s="89"/>
      <c r="W726" s="89"/>
      <c r="X726" s="89"/>
      <c r="Y726" s="89"/>
      <c r="Z726" s="89"/>
      <c r="AA726" s="89"/>
      <c r="AB726" s="89"/>
      <c r="AC726" s="89"/>
      <c r="AD726" s="89"/>
      <c r="AE726" s="89"/>
      <c r="AF726" s="89"/>
      <c r="AG726" s="89"/>
      <c r="AH726" s="89"/>
      <c r="AI726" s="89"/>
      <c r="AJ726" s="89"/>
      <c r="AK726" s="89"/>
      <c r="AL726" s="89"/>
      <c r="AM726" s="89"/>
      <c r="AN726" s="89"/>
      <c r="AO726" s="89"/>
      <c r="AP726" s="89"/>
      <c r="AQ726" s="89"/>
      <c r="AR726" s="89"/>
      <c r="AS726" s="89"/>
      <c r="AT726" s="89"/>
    </row>
    <row r="727" spans="1:46" ht="35.1" customHeight="1" x14ac:dyDescent="0.2">
      <c r="A727" s="89"/>
      <c r="B727" s="89"/>
      <c r="C727" s="89"/>
      <c r="D727" s="89"/>
      <c r="E727" s="89"/>
      <c r="F727" s="89"/>
      <c r="G727" s="89"/>
      <c r="H727" s="89"/>
      <c r="I727" s="89"/>
      <c r="J727" s="89"/>
      <c r="K727" s="89"/>
      <c r="L727" s="89"/>
      <c r="M727" s="89"/>
      <c r="N727" s="89"/>
      <c r="O727" s="89"/>
      <c r="P727" s="89"/>
      <c r="Q727" s="89"/>
      <c r="R727" s="89"/>
      <c r="S727" s="89"/>
      <c r="T727" s="89"/>
      <c r="U727" s="89"/>
      <c r="V727" s="89"/>
      <c r="W727" s="89"/>
      <c r="X727" s="89"/>
      <c r="Y727" s="89"/>
      <c r="Z727" s="89"/>
      <c r="AA727" s="89"/>
      <c r="AB727" s="89"/>
      <c r="AC727" s="89"/>
      <c r="AD727" s="89"/>
      <c r="AE727" s="89"/>
      <c r="AF727" s="89"/>
      <c r="AG727" s="89"/>
      <c r="AH727" s="89"/>
      <c r="AI727" s="89"/>
      <c r="AJ727" s="89"/>
      <c r="AK727" s="89"/>
      <c r="AL727" s="89"/>
      <c r="AM727" s="89"/>
      <c r="AN727" s="89"/>
      <c r="AO727" s="89"/>
      <c r="AP727" s="89"/>
      <c r="AQ727" s="89"/>
      <c r="AR727" s="89"/>
      <c r="AS727" s="89"/>
      <c r="AT727" s="89"/>
    </row>
    <row r="728" spans="1:46" ht="35.1" customHeight="1" x14ac:dyDescent="0.2">
      <c r="A728" s="89"/>
      <c r="B728" s="89"/>
      <c r="C728" s="89"/>
      <c r="D728" s="89"/>
      <c r="E728" s="89"/>
      <c r="F728" s="89"/>
      <c r="G728" s="89"/>
      <c r="H728" s="89"/>
      <c r="I728" s="89"/>
      <c r="J728" s="89"/>
      <c r="K728" s="89"/>
      <c r="L728" s="89"/>
      <c r="M728" s="89"/>
      <c r="N728" s="89"/>
      <c r="O728" s="89"/>
      <c r="P728" s="89"/>
      <c r="Q728" s="89"/>
      <c r="R728" s="89"/>
      <c r="S728" s="89"/>
      <c r="T728" s="89"/>
      <c r="U728" s="89"/>
      <c r="V728" s="89"/>
      <c r="W728" s="89"/>
      <c r="X728" s="89"/>
      <c r="Y728" s="89"/>
      <c r="Z728" s="89"/>
      <c r="AA728" s="89"/>
      <c r="AB728" s="89"/>
      <c r="AC728" s="89"/>
      <c r="AD728" s="89"/>
      <c r="AE728" s="89"/>
      <c r="AF728" s="89"/>
      <c r="AG728" s="89"/>
      <c r="AH728" s="89"/>
      <c r="AI728" s="89"/>
      <c r="AJ728" s="89"/>
      <c r="AK728" s="89"/>
      <c r="AL728" s="89"/>
      <c r="AM728" s="89"/>
      <c r="AN728" s="89"/>
      <c r="AO728" s="89"/>
      <c r="AP728" s="89"/>
      <c r="AQ728" s="89"/>
      <c r="AR728" s="89"/>
      <c r="AS728" s="89"/>
      <c r="AT728" s="89"/>
    </row>
    <row r="729" spans="1:46" ht="35.1" customHeight="1" x14ac:dyDescent="0.2">
      <c r="A729" s="89"/>
      <c r="B729" s="89"/>
      <c r="C729" s="89"/>
      <c r="D729" s="89"/>
      <c r="E729" s="89"/>
      <c r="F729" s="89"/>
      <c r="G729" s="89"/>
      <c r="H729" s="89"/>
      <c r="I729" s="89"/>
      <c r="J729" s="89"/>
      <c r="K729" s="89"/>
      <c r="L729" s="89"/>
      <c r="M729" s="89"/>
      <c r="N729" s="89"/>
      <c r="O729" s="89"/>
      <c r="P729" s="89"/>
      <c r="Q729" s="89"/>
      <c r="R729" s="89"/>
      <c r="S729" s="89"/>
      <c r="T729" s="89"/>
      <c r="U729" s="89"/>
      <c r="V729" s="89"/>
      <c r="W729" s="89"/>
      <c r="X729" s="89"/>
      <c r="Y729" s="89"/>
      <c r="Z729" s="89"/>
      <c r="AA729" s="89"/>
      <c r="AB729" s="89"/>
      <c r="AC729" s="89"/>
      <c r="AD729" s="89"/>
      <c r="AE729" s="89"/>
      <c r="AF729" s="89"/>
      <c r="AG729" s="89"/>
      <c r="AH729" s="89"/>
      <c r="AI729" s="89"/>
      <c r="AJ729" s="89"/>
      <c r="AK729" s="89"/>
      <c r="AL729" s="89"/>
      <c r="AM729" s="89"/>
      <c r="AN729" s="89"/>
      <c r="AO729" s="89"/>
      <c r="AP729" s="89"/>
      <c r="AQ729" s="89"/>
      <c r="AR729" s="89"/>
      <c r="AS729" s="89"/>
      <c r="AT729" s="89"/>
    </row>
    <row r="730" spans="1:46" ht="35.1" customHeight="1" x14ac:dyDescent="0.2">
      <c r="A730" s="89"/>
      <c r="B730" s="89"/>
      <c r="C730" s="89"/>
      <c r="D730" s="89"/>
      <c r="E730" s="89"/>
      <c r="F730" s="89"/>
      <c r="G730" s="89"/>
      <c r="H730" s="89"/>
      <c r="I730" s="89"/>
      <c r="J730" s="89"/>
      <c r="K730" s="89"/>
      <c r="L730" s="89"/>
      <c r="M730" s="89"/>
      <c r="N730" s="89"/>
      <c r="O730" s="89"/>
      <c r="P730" s="89"/>
      <c r="Q730" s="89"/>
      <c r="R730" s="89"/>
      <c r="S730" s="89"/>
      <c r="T730" s="89"/>
      <c r="U730" s="89"/>
      <c r="V730" s="89"/>
      <c r="W730" s="89"/>
      <c r="X730" s="89"/>
      <c r="Y730" s="89"/>
      <c r="Z730" s="89"/>
      <c r="AA730" s="89"/>
      <c r="AB730" s="89"/>
      <c r="AC730" s="89"/>
      <c r="AD730" s="89"/>
      <c r="AE730" s="89"/>
      <c r="AF730" s="89"/>
      <c r="AG730" s="89"/>
      <c r="AH730" s="89"/>
      <c r="AI730" s="89"/>
      <c r="AJ730" s="89"/>
      <c r="AK730" s="89"/>
      <c r="AL730" s="89"/>
      <c r="AM730" s="89"/>
      <c r="AN730" s="89"/>
      <c r="AO730" s="89"/>
      <c r="AP730" s="89"/>
      <c r="AQ730" s="89"/>
      <c r="AR730" s="89"/>
      <c r="AS730" s="89"/>
      <c r="AT730" s="89"/>
    </row>
    <row r="731" spans="1:46" ht="35.1" customHeight="1" x14ac:dyDescent="0.2">
      <c r="A731" s="89"/>
      <c r="B731" s="89"/>
      <c r="C731" s="89"/>
      <c r="D731" s="89"/>
      <c r="E731" s="89"/>
      <c r="F731" s="89"/>
      <c r="G731" s="89"/>
      <c r="H731" s="89"/>
      <c r="I731" s="89"/>
      <c r="J731" s="89"/>
      <c r="K731" s="89"/>
      <c r="L731" s="89"/>
      <c r="M731" s="89"/>
      <c r="N731" s="89"/>
      <c r="O731" s="89"/>
      <c r="P731" s="89"/>
      <c r="Q731" s="89"/>
      <c r="R731" s="89"/>
      <c r="S731" s="89"/>
      <c r="T731" s="89"/>
      <c r="U731" s="89"/>
      <c r="V731" s="89"/>
      <c r="W731" s="89"/>
      <c r="X731" s="89"/>
      <c r="Y731" s="89"/>
      <c r="Z731" s="89"/>
      <c r="AA731" s="89"/>
      <c r="AB731" s="89"/>
      <c r="AC731" s="89"/>
      <c r="AD731" s="89"/>
      <c r="AE731" s="89"/>
      <c r="AF731" s="89"/>
      <c r="AG731" s="89"/>
      <c r="AH731" s="89"/>
      <c r="AI731" s="89"/>
      <c r="AJ731" s="89"/>
      <c r="AK731" s="89"/>
      <c r="AL731" s="89"/>
      <c r="AM731" s="89"/>
      <c r="AN731" s="89"/>
      <c r="AO731" s="89"/>
      <c r="AP731" s="89"/>
      <c r="AQ731" s="89"/>
      <c r="AR731" s="89"/>
      <c r="AS731" s="89"/>
      <c r="AT731" s="89"/>
    </row>
    <row r="732" spans="1:46" ht="35.1" customHeight="1" x14ac:dyDescent="0.2">
      <c r="A732" s="89"/>
      <c r="B732" s="89"/>
      <c r="C732" s="89"/>
      <c r="D732" s="89"/>
      <c r="E732" s="89"/>
      <c r="F732" s="89"/>
      <c r="G732" s="89"/>
      <c r="H732" s="89"/>
      <c r="I732" s="89"/>
      <c r="J732" s="89"/>
      <c r="K732" s="89"/>
      <c r="L732" s="89"/>
      <c r="M732" s="89"/>
      <c r="N732" s="89"/>
      <c r="O732" s="89"/>
      <c r="P732" s="89"/>
      <c r="Q732" s="89"/>
      <c r="R732" s="89"/>
      <c r="S732" s="89"/>
      <c r="T732" s="89"/>
      <c r="U732" s="89"/>
      <c r="V732" s="89"/>
      <c r="W732" s="89"/>
      <c r="X732" s="89"/>
      <c r="Y732" s="89"/>
      <c r="Z732" s="89"/>
      <c r="AA732" s="89"/>
      <c r="AB732" s="89"/>
      <c r="AC732" s="89"/>
      <c r="AD732" s="89"/>
      <c r="AE732" s="89"/>
      <c r="AF732" s="89"/>
      <c r="AG732" s="89"/>
      <c r="AH732" s="89"/>
      <c r="AI732" s="89"/>
      <c r="AJ732" s="89"/>
      <c r="AK732" s="89"/>
      <c r="AL732" s="89"/>
      <c r="AM732" s="89"/>
      <c r="AN732" s="89"/>
      <c r="AO732" s="89"/>
      <c r="AP732" s="89"/>
      <c r="AQ732" s="89"/>
      <c r="AR732" s="89"/>
      <c r="AS732" s="89"/>
      <c r="AT732" s="89"/>
    </row>
    <row r="733" spans="1:46" ht="35.1" customHeight="1" x14ac:dyDescent="0.2">
      <c r="A733" s="89"/>
      <c r="B733" s="89"/>
      <c r="C733" s="89"/>
      <c r="D733" s="89"/>
      <c r="E733" s="89"/>
      <c r="F733" s="89"/>
      <c r="G733" s="89"/>
      <c r="H733" s="89"/>
      <c r="I733" s="89"/>
      <c r="J733" s="89"/>
      <c r="K733" s="89"/>
      <c r="L733" s="89"/>
      <c r="M733" s="89"/>
      <c r="N733" s="89"/>
      <c r="O733" s="89"/>
      <c r="P733" s="89"/>
      <c r="Q733" s="89"/>
      <c r="R733" s="89"/>
      <c r="S733" s="89"/>
      <c r="T733" s="89"/>
      <c r="U733" s="89"/>
      <c r="V733" s="89"/>
      <c r="W733" s="89"/>
      <c r="X733" s="89"/>
      <c r="Y733" s="89"/>
      <c r="Z733" s="89"/>
      <c r="AA733" s="89"/>
      <c r="AB733" s="89"/>
      <c r="AC733" s="89"/>
      <c r="AD733" s="89"/>
      <c r="AE733" s="89"/>
      <c r="AF733" s="89"/>
      <c r="AG733" s="89"/>
      <c r="AH733" s="89"/>
      <c r="AI733" s="89"/>
      <c r="AJ733" s="89"/>
      <c r="AK733" s="89"/>
      <c r="AL733" s="89"/>
      <c r="AM733" s="89"/>
      <c r="AN733" s="89"/>
      <c r="AO733" s="89"/>
      <c r="AP733" s="89"/>
      <c r="AQ733" s="89"/>
      <c r="AR733" s="89"/>
      <c r="AS733" s="89"/>
      <c r="AT733" s="89"/>
    </row>
    <row r="734" spans="1:46" ht="35.1" customHeight="1" x14ac:dyDescent="0.2">
      <c r="A734" s="89"/>
      <c r="B734" s="89"/>
      <c r="C734" s="89"/>
      <c r="D734" s="89"/>
      <c r="E734" s="89"/>
      <c r="F734" s="89"/>
      <c r="G734" s="89"/>
      <c r="H734" s="89"/>
      <c r="I734" s="89"/>
      <c r="J734" s="89"/>
      <c r="K734" s="89"/>
      <c r="L734" s="89"/>
      <c r="M734" s="89"/>
      <c r="N734" s="89"/>
      <c r="O734" s="89"/>
      <c r="P734" s="89"/>
      <c r="Q734" s="89"/>
      <c r="R734" s="89"/>
      <c r="S734" s="89"/>
      <c r="T734" s="89"/>
      <c r="U734" s="89"/>
      <c r="V734" s="89"/>
      <c r="W734" s="89"/>
      <c r="X734" s="89"/>
      <c r="Y734" s="89"/>
      <c r="Z734" s="89"/>
      <c r="AA734" s="89"/>
      <c r="AB734" s="89"/>
      <c r="AC734" s="89"/>
      <c r="AD734" s="89"/>
      <c r="AE734" s="89"/>
      <c r="AF734" s="89"/>
      <c r="AG734" s="89"/>
      <c r="AH734" s="89"/>
      <c r="AI734" s="89"/>
      <c r="AJ734" s="89"/>
      <c r="AK734" s="89"/>
      <c r="AL734" s="89"/>
      <c r="AM734" s="89"/>
      <c r="AN734" s="89"/>
      <c r="AO734" s="89"/>
      <c r="AP734" s="89"/>
      <c r="AQ734" s="89"/>
      <c r="AR734" s="89"/>
      <c r="AS734" s="89"/>
      <c r="AT734" s="89"/>
    </row>
    <row r="735" spans="1:46" ht="35.1" customHeight="1" x14ac:dyDescent="0.2">
      <c r="A735" s="89"/>
      <c r="B735" s="89"/>
      <c r="C735" s="89"/>
      <c r="D735" s="89"/>
      <c r="E735" s="89"/>
      <c r="F735" s="89"/>
      <c r="G735" s="89"/>
      <c r="H735" s="89"/>
      <c r="I735" s="89"/>
      <c r="J735" s="89"/>
      <c r="K735" s="89"/>
      <c r="L735" s="89"/>
      <c r="M735" s="89"/>
      <c r="N735" s="89"/>
      <c r="O735" s="89"/>
      <c r="P735" s="89"/>
      <c r="Q735" s="89"/>
      <c r="R735" s="89"/>
      <c r="S735" s="89"/>
      <c r="T735" s="89"/>
      <c r="U735" s="89"/>
      <c r="V735" s="89"/>
      <c r="W735" s="89"/>
      <c r="X735" s="89"/>
      <c r="Y735" s="89"/>
      <c r="Z735" s="89"/>
      <c r="AA735" s="89"/>
      <c r="AB735" s="89"/>
      <c r="AC735" s="89"/>
      <c r="AD735" s="89"/>
      <c r="AE735" s="89"/>
      <c r="AF735" s="89"/>
      <c r="AG735" s="89"/>
      <c r="AH735" s="89"/>
      <c r="AI735" s="89"/>
      <c r="AJ735" s="89"/>
      <c r="AK735" s="89"/>
      <c r="AL735" s="89"/>
      <c r="AM735" s="89"/>
      <c r="AN735" s="89"/>
      <c r="AO735" s="89"/>
      <c r="AP735" s="89"/>
      <c r="AQ735" s="89"/>
      <c r="AR735" s="89"/>
      <c r="AS735" s="89"/>
      <c r="AT735" s="89"/>
    </row>
    <row r="736" spans="1:46" ht="35.1" customHeight="1" x14ac:dyDescent="0.2">
      <c r="A736" s="89"/>
      <c r="B736" s="89"/>
      <c r="C736" s="89"/>
      <c r="D736" s="89"/>
      <c r="E736" s="89"/>
      <c r="F736" s="89"/>
      <c r="G736" s="89"/>
      <c r="H736" s="89"/>
      <c r="I736" s="89"/>
      <c r="J736" s="89"/>
      <c r="K736" s="89"/>
      <c r="L736" s="89"/>
      <c r="M736" s="89"/>
      <c r="N736" s="89"/>
      <c r="O736" s="89"/>
      <c r="P736" s="89"/>
      <c r="Q736" s="89"/>
      <c r="R736" s="89"/>
      <c r="S736" s="89"/>
      <c r="T736" s="89"/>
      <c r="U736" s="89"/>
      <c r="V736" s="89"/>
      <c r="W736" s="89"/>
      <c r="X736" s="89"/>
      <c r="Y736" s="89"/>
      <c r="Z736" s="89"/>
      <c r="AA736" s="89"/>
      <c r="AB736" s="89"/>
      <c r="AC736" s="89"/>
      <c r="AD736" s="89"/>
      <c r="AE736" s="89"/>
      <c r="AF736" s="89"/>
      <c r="AG736" s="89"/>
      <c r="AH736" s="89"/>
      <c r="AI736" s="89"/>
      <c r="AJ736" s="89"/>
      <c r="AK736" s="89"/>
      <c r="AL736" s="89"/>
      <c r="AM736" s="89"/>
      <c r="AN736" s="89"/>
      <c r="AO736" s="89"/>
      <c r="AP736" s="89"/>
      <c r="AQ736" s="89"/>
      <c r="AR736" s="89"/>
      <c r="AS736" s="89"/>
      <c r="AT736" s="89"/>
    </row>
    <row r="737" spans="1:46" ht="35.1" customHeight="1" x14ac:dyDescent="0.2">
      <c r="A737" s="89"/>
      <c r="B737" s="89"/>
      <c r="C737" s="89"/>
      <c r="D737" s="89"/>
      <c r="E737" s="89"/>
      <c r="F737" s="89"/>
      <c r="G737" s="89"/>
      <c r="H737" s="89"/>
      <c r="I737" s="89"/>
      <c r="J737" s="89"/>
      <c r="K737" s="89"/>
      <c r="L737" s="89"/>
      <c r="M737" s="89"/>
      <c r="N737" s="89"/>
      <c r="O737" s="89"/>
      <c r="P737" s="89"/>
      <c r="Q737" s="89"/>
      <c r="R737" s="89"/>
      <c r="S737" s="89"/>
      <c r="T737" s="89"/>
      <c r="U737" s="89"/>
      <c r="V737" s="89"/>
      <c r="W737" s="89"/>
      <c r="X737" s="89"/>
      <c r="Y737" s="89"/>
      <c r="Z737" s="89"/>
      <c r="AA737" s="89"/>
      <c r="AB737" s="89"/>
      <c r="AC737" s="89"/>
      <c r="AD737" s="89"/>
      <c r="AE737" s="89"/>
      <c r="AF737" s="89"/>
      <c r="AG737" s="89"/>
      <c r="AH737" s="89"/>
      <c r="AI737" s="89"/>
      <c r="AJ737" s="89"/>
      <c r="AK737" s="89"/>
      <c r="AL737" s="89"/>
      <c r="AM737" s="89"/>
      <c r="AN737" s="89"/>
      <c r="AO737" s="89"/>
      <c r="AP737" s="89"/>
      <c r="AQ737" s="89"/>
      <c r="AR737" s="89"/>
      <c r="AS737" s="89"/>
      <c r="AT737" s="89"/>
    </row>
    <row r="738" spans="1:46" ht="35.1" customHeight="1" x14ac:dyDescent="0.2">
      <c r="A738" s="89"/>
      <c r="B738" s="89"/>
      <c r="C738" s="89"/>
      <c r="D738" s="89"/>
      <c r="E738" s="89"/>
      <c r="F738" s="89"/>
      <c r="G738" s="89"/>
      <c r="H738" s="89"/>
      <c r="I738" s="89"/>
      <c r="J738" s="89"/>
      <c r="K738" s="89"/>
      <c r="L738" s="89"/>
      <c r="M738" s="89"/>
      <c r="N738" s="89"/>
      <c r="O738" s="89"/>
      <c r="P738" s="89"/>
      <c r="Q738" s="89"/>
      <c r="R738" s="89"/>
      <c r="S738" s="89"/>
      <c r="T738" s="89"/>
      <c r="U738" s="89"/>
      <c r="V738" s="89"/>
      <c r="W738" s="89"/>
      <c r="X738" s="89"/>
      <c r="Y738" s="89"/>
      <c r="Z738" s="89"/>
      <c r="AA738" s="89"/>
      <c r="AB738" s="89"/>
      <c r="AC738" s="89"/>
      <c r="AD738" s="89"/>
      <c r="AE738" s="89"/>
      <c r="AF738" s="89"/>
      <c r="AG738" s="89"/>
      <c r="AH738" s="89"/>
      <c r="AI738" s="89"/>
      <c r="AJ738" s="89"/>
      <c r="AK738" s="89"/>
      <c r="AL738" s="89"/>
      <c r="AM738" s="89"/>
      <c r="AN738" s="89"/>
      <c r="AO738" s="89"/>
      <c r="AP738" s="89"/>
      <c r="AQ738" s="89"/>
      <c r="AR738" s="89"/>
      <c r="AS738" s="89"/>
      <c r="AT738" s="89"/>
    </row>
    <row r="739" spans="1:46" ht="35.1" customHeight="1" x14ac:dyDescent="0.2">
      <c r="A739" s="89"/>
      <c r="B739" s="89"/>
      <c r="C739" s="89"/>
      <c r="D739" s="89"/>
      <c r="E739" s="89"/>
      <c r="F739" s="89"/>
      <c r="G739" s="89"/>
      <c r="H739" s="89"/>
      <c r="I739" s="89"/>
      <c r="J739" s="89"/>
      <c r="K739" s="89"/>
      <c r="L739" s="89"/>
      <c r="M739" s="89"/>
      <c r="N739" s="89"/>
      <c r="O739" s="89"/>
      <c r="P739" s="89"/>
      <c r="Q739" s="89"/>
      <c r="R739" s="89"/>
      <c r="S739" s="89"/>
      <c r="T739" s="89"/>
      <c r="U739" s="89"/>
      <c r="V739" s="89"/>
      <c r="W739" s="89"/>
      <c r="X739" s="89"/>
      <c r="Y739" s="89"/>
      <c r="Z739" s="89"/>
      <c r="AA739" s="89"/>
      <c r="AB739" s="89"/>
      <c r="AC739" s="89"/>
      <c r="AD739" s="89"/>
      <c r="AE739" s="89"/>
      <c r="AF739" s="89"/>
      <c r="AG739" s="89"/>
      <c r="AH739" s="89"/>
      <c r="AI739" s="89"/>
      <c r="AJ739" s="89"/>
      <c r="AK739" s="89"/>
      <c r="AL739" s="89"/>
      <c r="AM739" s="89"/>
      <c r="AN739" s="89"/>
      <c r="AO739" s="89"/>
      <c r="AP739" s="89"/>
      <c r="AQ739" s="89"/>
      <c r="AR739" s="89"/>
      <c r="AS739" s="89"/>
      <c r="AT739" s="89"/>
    </row>
    <row r="740" spans="1:46" ht="35.1" customHeight="1" x14ac:dyDescent="0.2">
      <c r="A740" s="89"/>
      <c r="B740" s="89"/>
      <c r="C740" s="89"/>
      <c r="D740" s="89"/>
      <c r="E740" s="89"/>
      <c r="F740" s="89"/>
      <c r="G740" s="89"/>
      <c r="H740" s="89"/>
      <c r="I740" s="89"/>
      <c r="J740" s="89"/>
      <c r="K740" s="89"/>
      <c r="L740" s="89"/>
      <c r="M740" s="89"/>
      <c r="N740" s="89"/>
      <c r="O740" s="89"/>
      <c r="P740" s="89"/>
      <c r="Q740" s="89"/>
      <c r="R740" s="89"/>
      <c r="S740" s="89"/>
      <c r="T740" s="89"/>
      <c r="U740" s="89"/>
      <c r="V740" s="89"/>
      <c r="W740" s="89"/>
      <c r="X740" s="89"/>
      <c r="Y740" s="89"/>
      <c r="Z740" s="89"/>
      <c r="AA740" s="89"/>
      <c r="AB740" s="89"/>
      <c r="AC740" s="89"/>
      <c r="AD740" s="89"/>
      <c r="AE740" s="89"/>
      <c r="AF740" s="89"/>
      <c r="AG740" s="89"/>
      <c r="AH740" s="89"/>
      <c r="AI740" s="89"/>
      <c r="AJ740" s="89"/>
      <c r="AK740" s="89"/>
      <c r="AL740" s="89"/>
      <c r="AM740" s="89"/>
      <c r="AN740" s="89"/>
      <c r="AO740" s="89"/>
      <c r="AP740" s="89"/>
      <c r="AQ740" s="89"/>
      <c r="AR740" s="89"/>
      <c r="AS740" s="89"/>
      <c r="AT740" s="89"/>
    </row>
    <row r="741" spans="1:46" ht="35.1" customHeight="1" x14ac:dyDescent="0.2">
      <c r="A741" s="89"/>
      <c r="B741" s="89"/>
      <c r="C741" s="89"/>
      <c r="D741" s="89"/>
      <c r="E741" s="89"/>
      <c r="F741" s="89"/>
      <c r="G741" s="89"/>
      <c r="H741" s="89"/>
      <c r="I741" s="89"/>
      <c r="J741" s="89"/>
      <c r="K741" s="89"/>
      <c r="L741" s="89"/>
      <c r="M741" s="89"/>
      <c r="N741" s="89"/>
      <c r="O741" s="89"/>
      <c r="P741" s="89"/>
      <c r="Q741" s="89"/>
      <c r="R741" s="89"/>
      <c r="S741" s="89"/>
      <c r="T741" s="89"/>
      <c r="U741" s="89"/>
      <c r="V741" s="89"/>
      <c r="W741" s="89"/>
      <c r="X741" s="89"/>
      <c r="Y741" s="89"/>
      <c r="Z741" s="89"/>
      <c r="AA741" s="89"/>
      <c r="AB741" s="89"/>
      <c r="AC741" s="89"/>
      <c r="AD741" s="89"/>
      <c r="AE741" s="89"/>
      <c r="AF741" s="89"/>
      <c r="AG741" s="89"/>
      <c r="AH741" s="89"/>
      <c r="AI741" s="89"/>
      <c r="AJ741" s="89"/>
      <c r="AK741" s="89"/>
      <c r="AL741" s="89"/>
      <c r="AM741" s="89"/>
      <c r="AN741" s="89"/>
      <c r="AO741" s="89"/>
      <c r="AP741" s="89"/>
      <c r="AQ741" s="89"/>
      <c r="AR741" s="89"/>
      <c r="AS741" s="89"/>
      <c r="AT741" s="89"/>
    </row>
    <row r="742" spans="1:46" ht="35.1" customHeight="1" x14ac:dyDescent="0.2">
      <c r="A742" s="89"/>
      <c r="B742" s="89"/>
      <c r="C742" s="89"/>
      <c r="D742" s="89"/>
      <c r="E742" s="89"/>
      <c r="F742" s="89"/>
      <c r="G742" s="89"/>
      <c r="H742" s="89"/>
      <c r="I742" s="89"/>
      <c r="J742" s="89"/>
      <c r="K742" s="89"/>
      <c r="L742" s="89"/>
      <c r="M742" s="89"/>
      <c r="N742" s="89"/>
      <c r="O742" s="89"/>
      <c r="P742" s="89"/>
      <c r="Q742" s="89"/>
      <c r="R742" s="89"/>
      <c r="S742" s="89"/>
      <c r="T742" s="89"/>
      <c r="U742" s="89"/>
      <c r="V742" s="89"/>
      <c r="W742" s="89"/>
      <c r="X742" s="89"/>
      <c r="Y742" s="89"/>
      <c r="Z742" s="89"/>
      <c r="AA742" s="89"/>
      <c r="AB742" s="89"/>
      <c r="AC742" s="89"/>
      <c r="AD742" s="89"/>
      <c r="AE742" s="89"/>
      <c r="AF742" s="89"/>
      <c r="AG742" s="89"/>
      <c r="AH742" s="89"/>
      <c r="AI742" s="89"/>
      <c r="AJ742" s="89"/>
      <c r="AK742" s="89"/>
      <c r="AL742" s="89"/>
      <c r="AM742" s="89"/>
      <c r="AN742" s="89"/>
      <c r="AO742" s="89"/>
      <c r="AP742" s="89"/>
      <c r="AQ742" s="89"/>
      <c r="AR742" s="89"/>
      <c r="AS742" s="89"/>
      <c r="AT742" s="89"/>
    </row>
    <row r="743" spans="1:46" ht="35.1" customHeight="1" x14ac:dyDescent="0.2">
      <c r="A743" s="89"/>
      <c r="B743" s="89"/>
      <c r="C743" s="89"/>
      <c r="D743" s="89"/>
      <c r="E743" s="89"/>
      <c r="F743" s="89"/>
      <c r="G743" s="89"/>
      <c r="H743" s="89"/>
      <c r="I743" s="89"/>
      <c r="J743" s="89"/>
      <c r="K743" s="89"/>
      <c r="L743" s="89"/>
      <c r="M743" s="89"/>
      <c r="N743" s="89"/>
      <c r="O743" s="89"/>
      <c r="P743" s="89"/>
      <c r="Q743" s="89"/>
      <c r="R743" s="89"/>
      <c r="S743" s="89"/>
      <c r="T743" s="89"/>
      <c r="U743" s="89"/>
      <c r="V743" s="89"/>
      <c r="W743" s="89"/>
      <c r="X743" s="89"/>
      <c r="Y743" s="89"/>
      <c r="Z743" s="89"/>
      <c r="AA743" s="89"/>
      <c r="AB743" s="89"/>
      <c r="AC743" s="89"/>
      <c r="AD743" s="89"/>
      <c r="AE743" s="89"/>
      <c r="AF743" s="89"/>
      <c r="AG743" s="89"/>
      <c r="AH743" s="89"/>
      <c r="AI743" s="89"/>
      <c r="AJ743" s="89"/>
      <c r="AK743" s="89"/>
      <c r="AL743" s="89"/>
      <c r="AM743" s="89"/>
      <c r="AN743" s="89"/>
      <c r="AO743" s="89"/>
      <c r="AP743" s="89"/>
      <c r="AQ743" s="89"/>
      <c r="AR743" s="89"/>
      <c r="AS743" s="89"/>
      <c r="AT743" s="89"/>
    </row>
    <row r="744" spans="1:46" ht="35.1" customHeight="1" x14ac:dyDescent="0.2">
      <c r="A744" s="89"/>
      <c r="B744" s="89"/>
      <c r="C744" s="89"/>
      <c r="D744" s="89"/>
      <c r="E744" s="89"/>
      <c r="F744" s="89"/>
      <c r="G744" s="89"/>
      <c r="H744" s="89"/>
      <c r="I744" s="89"/>
      <c r="J744" s="89"/>
      <c r="K744" s="89"/>
      <c r="L744" s="89"/>
      <c r="M744" s="89"/>
      <c r="N744" s="89"/>
      <c r="O744" s="89"/>
      <c r="P744" s="89"/>
      <c r="Q744" s="89"/>
      <c r="R744" s="89"/>
      <c r="S744" s="89"/>
      <c r="T744" s="89"/>
      <c r="U744" s="89"/>
      <c r="V744" s="89"/>
      <c r="W744" s="89"/>
      <c r="X744" s="89"/>
      <c r="Y744" s="89"/>
      <c r="Z744" s="89"/>
      <c r="AA744" s="89"/>
      <c r="AB744" s="89"/>
      <c r="AC744" s="89"/>
      <c r="AD744" s="89"/>
      <c r="AE744" s="89"/>
      <c r="AF744" s="89"/>
      <c r="AG744" s="89"/>
      <c r="AH744" s="89"/>
      <c r="AI744" s="89"/>
      <c r="AJ744" s="89"/>
      <c r="AK744" s="89"/>
      <c r="AL744" s="89"/>
      <c r="AM744" s="89"/>
      <c r="AN744" s="89"/>
      <c r="AO744" s="89"/>
      <c r="AP744" s="89"/>
      <c r="AQ744" s="89"/>
      <c r="AR744" s="89"/>
      <c r="AS744" s="89"/>
      <c r="AT744" s="89"/>
    </row>
    <row r="745" spans="1:46" ht="35.1" customHeight="1" x14ac:dyDescent="0.2">
      <c r="A745" s="89"/>
      <c r="B745" s="89"/>
      <c r="C745" s="89"/>
      <c r="D745" s="89"/>
      <c r="E745" s="89"/>
      <c r="F745" s="89"/>
      <c r="G745" s="89"/>
      <c r="H745" s="89"/>
      <c r="I745" s="89"/>
      <c r="J745" s="89"/>
      <c r="K745" s="89"/>
      <c r="L745" s="89"/>
      <c r="M745" s="89"/>
      <c r="N745" s="89"/>
      <c r="O745" s="89"/>
      <c r="P745" s="89"/>
      <c r="Q745" s="89"/>
      <c r="R745" s="89"/>
      <c r="S745" s="89"/>
      <c r="T745" s="89"/>
      <c r="U745" s="89"/>
      <c r="V745" s="89"/>
      <c r="W745" s="89"/>
      <c r="X745" s="89"/>
      <c r="Y745" s="89"/>
      <c r="Z745" s="89"/>
      <c r="AA745" s="89"/>
      <c r="AB745" s="89"/>
      <c r="AC745" s="89"/>
      <c r="AD745" s="89"/>
      <c r="AE745" s="89"/>
      <c r="AF745" s="89"/>
      <c r="AG745" s="89"/>
      <c r="AH745" s="89"/>
      <c r="AI745" s="89"/>
      <c r="AJ745" s="89"/>
      <c r="AK745" s="89"/>
      <c r="AL745" s="89"/>
      <c r="AM745" s="89"/>
      <c r="AN745" s="89"/>
      <c r="AO745" s="89"/>
      <c r="AP745" s="89"/>
      <c r="AQ745" s="89"/>
      <c r="AR745" s="89"/>
      <c r="AS745" s="89"/>
      <c r="AT745" s="89"/>
    </row>
    <row r="746" spans="1:46" ht="35.1" customHeight="1" x14ac:dyDescent="0.2">
      <c r="A746" s="89"/>
      <c r="B746" s="89"/>
      <c r="C746" s="89"/>
      <c r="D746" s="89"/>
      <c r="E746" s="89"/>
      <c r="F746" s="89"/>
      <c r="G746" s="89"/>
      <c r="H746" s="89"/>
      <c r="I746" s="89"/>
      <c r="J746" s="89"/>
      <c r="K746" s="89"/>
      <c r="L746" s="89"/>
      <c r="M746" s="89"/>
      <c r="N746" s="89"/>
      <c r="O746" s="89"/>
      <c r="P746" s="89"/>
      <c r="Q746" s="89"/>
      <c r="R746" s="89"/>
      <c r="S746" s="89"/>
      <c r="T746" s="89"/>
      <c r="U746" s="89"/>
      <c r="V746" s="89"/>
      <c r="W746" s="89"/>
      <c r="X746" s="89"/>
      <c r="Y746" s="89"/>
      <c r="Z746" s="89"/>
      <c r="AA746" s="89"/>
      <c r="AB746" s="89"/>
      <c r="AC746" s="89"/>
      <c r="AD746" s="89"/>
      <c r="AE746" s="89"/>
      <c r="AF746" s="89"/>
      <c r="AG746" s="89"/>
      <c r="AH746" s="89"/>
      <c r="AI746" s="89"/>
      <c r="AJ746" s="89"/>
      <c r="AK746" s="89"/>
      <c r="AL746" s="89"/>
      <c r="AM746" s="89"/>
      <c r="AN746" s="89"/>
      <c r="AO746" s="89"/>
      <c r="AP746" s="89"/>
      <c r="AQ746" s="89"/>
      <c r="AR746" s="89"/>
      <c r="AS746" s="89"/>
      <c r="AT746" s="89"/>
    </row>
    <row r="747" spans="1:46" ht="35.1" customHeight="1" x14ac:dyDescent="0.2">
      <c r="A747" s="89"/>
      <c r="B747" s="89"/>
      <c r="C747" s="89"/>
      <c r="D747" s="89"/>
      <c r="E747" s="89"/>
      <c r="F747" s="89"/>
      <c r="G747" s="89"/>
      <c r="H747" s="89"/>
      <c r="I747" s="89"/>
      <c r="J747" s="89"/>
      <c r="K747" s="89"/>
      <c r="L747" s="89"/>
      <c r="M747" s="89"/>
      <c r="N747" s="89"/>
      <c r="O747" s="89"/>
      <c r="P747" s="89"/>
      <c r="Q747" s="89"/>
      <c r="R747" s="89"/>
      <c r="S747" s="89"/>
      <c r="T747" s="89"/>
      <c r="U747" s="89"/>
      <c r="V747" s="89"/>
      <c r="W747" s="89"/>
      <c r="X747" s="89"/>
      <c r="Y747" s="89"/>
      <c r="Z747" s="89"/>
      <c r="AA747" s="89"/>
      <c r="AB747" s="89"/>
      <c r="AC747" s="89"/>
      <c r="AD747" s="89"/>
      <c r="AE747" s="89"/>
      <c r="AF747" s="89"/>
      <c r="AG747" s="89"/>
      <c r="AH747" s="89"/>
      <c r="AI747" s="89"/>
      <c r="AJ747" s="89"/>
      <c r="AK747" s="89"/>
      <c r="AL747" s="89"/>
      <c r="AM747" s="89"/>
      <c r="AN747" s="89"/>
      <c r="AO747" s="89"/>
      <c r="AP747" s="89"/>
      <c r="AQ747" s="89"/>
      <c r="AR747" s="89"/>
      <c r="AS747" s="89"/>
      <c r="AT747" s="89"/>
    </row>
    <row r="748" spans="1:46" ht="35.1" customHeight="1" x14ac:dyDescent="0.2">
      <c r="A748" s="89"/>
      <c r="B748" s="89"/>
      <c r="C748" s="89"/>
      <c r="D748" s="89"/>
      <c r="E748" s="89"/>
      <c r="F748" s="89"/>
      <c r="G748" s="89"/>
      <c r="H748" s="89"/>
      <c r="I748" s="89"/>
      <c r="J748" s="89"/>
      <c r="K748" s="89"/>
      <c r="L748" s="89"/>
      <c r="M748" s="89"/>
      <c r="N748" s="89"/>
      <c r="O748" s="89"/>
      <c r="P748" s="89"/>
      <c r="Q748" s="89"/>
      <c r="R748" s="89"/>
      <c r="S748" s="89"/>
      <c r="T748" s="89"/>
      <c r="U748" s="89"/>
      <c r="V748" s="89"/>
      <c r="W748" s="89"/>
      <c r="X748" s="89"/>
      <c r="Y748" s="89"/>
      <c r="Z748" s="89"/>
      <c r="AA748" s="89"/>
      <c r="AB748" s="89"/>
      <c r="AC748" s="89"/>
      <c r="AD748" s="89"/>
      <c r="AE748" s="89"/>
      <c r="AF748" s="89"/>
      <c r="AG748" s="89"/>
      <c r="AH748" s="89"/>
      <c r="AI748" s="89"/>
      <c r="AJ748" s="89"/>
      <c r="AK748" s="89"/>
      <c r="AL748" s="89"/>
      <c r="AM748" s="89"/>
      <c r="AN748" s="89"/>
      <c r="AO748" s="89"/>
      <c r="AP748" s="89"/>
      <c r="AQ748" s="89"/>
      <c r="AR748" s="89"/>
      <c r="AS748" s="89"/>
      <c r="AT748" s="89"/>
    </row>
    <row r="749" spans="1:46" ht="35.1" customHeight="1" x14ac:dyDescent="0.2">
      <c r="A749" s="89"/>
      <c r="B749" s="89"/>
      <c r="C749" s="89"/>
      <c r="D749" s="89"/>
      <c r="E749" s="89"/>
      <c r="F749" s="89"/>
      <c r="G749" s="89"/>
      <c r="H749" s="89"/>
      <c r="I749" s="89"/>
      <c r="J749" s="89"/>
      <c r="K749" s="89"/>
      <c r="L749" s="89"/>
      <c r="M749" s="89"/>
      <c r="N749" s="89"/>
      <c r="O749" s="89"/>
      <c r="P749" s="89"/>
      <c r="Q749" s="89"/>
      <c r="R749" s="89"/>
      <c r="S749" s="89"/>
      <c r="T749" s="89"/>
      <c r="U749" s="89"/>
      <c r="V749" s="89"/>
      <c r="W749" s="89"/>
      <c r="X749" s="89"/>
      <c r="Y749" s="89"/>
      <c r="Z749" s="89"/>
      <c r="AA749" s="89"/>
      <c r="AB749" s="89"/>
      <c r="AC749" s="89"/>
      <c r="AD749" s="89"/>
      <c r="AE749" s="89"/>
      <c r="AF749" s="89"/>
      <c r="AG749" s="89"/>
      <c r="AH749" s="89"/>
      <c r="AI749" s="89"/>
      <c r="AJ749" s="89"/>
      <c r="AK749" s="89"/>
      <c r="AL749" s="89"/>
      <c r="AM749" s="89"/>
      <c r="AN749" s="89"/>
      <c r="AO749" s="89"/>
      <c r="AP749" s="89"/>
      <c r="AQ749" s="89"/>
      <c r="AR749" s="89"/>
      <c r="AS749" s="89"/>
      <c r="AT749" s="89"/>
    </row>
    <row r="750" spans="1:46" ht="35.1" customHeight="1" x14ac:dyDescent="0.2">
      <c r="A750" s="89"/>
      <c r="B750" s="89"/>
      <c r="C750" s="89"/>
      <c r="D750" s="89"/>
      <c r="E750" s="89"/>
      <c r="F750" s="89"/>
      <c r="G750" s="89"/>
      <c r="H750" s="89"/>
      <c r="I750" s="89"/>
      <c r="J750" s="89"/>
      <c r="K750" s="89"/>
      <c r="L750" s="89"/>
      <c r="M750" s="89"/>
      <c r="N750" s="89"/>
      <c r="O750" s="89"/>
      <c r="P750" s="89"/>
      <c r="Q750" s="89"/>
      <c r="R750" s="89"/>
      <c r="S750" s="89"/>
      <c r="T750" s="89"/>
      <c r="U750" s="89"/>
      <c r="V750" s="89"/>
      <c r="W750" s="89"/>
      <c r="X750" s="89"/>
      <c r="Y750" s="89"/>
      <c r="Z750" s="89"/>
      <c r="AA750" s="89"/>
      <c r="AB750" s="89"/>
      <c r="AC750" s="89"/>
      <c r="AD750" s="89"/>
      <c r="AE750" s="89"/>
      <c r="AF750" s="89"/>
      <c r="AG750" s="89"/>
      <c r="AH750" s="89"/>
      <c r="AI750" s="89"/>
      <c r="AJ750" s="89"/>
      <c r="AK750" s="89"/>
      <c r="AL750" s="89"/>
      <c r="AM750" s="89"/>
      <c r="AN750" s="89"/>
      <c r="AO750" s="89"/>
      <c r="AP750" s="89"/>
      <c r="AQ750" s="89"/>
      <c r="AR750" s="89"/>
      <c r="AS750" s="89"/>
      <c r="AT750" s="89"/>
    </row>
    <row r="751" spans="1:46" ht="35.1" customHeight="1" x14ac:dyDescent="0.2">
      <c r="A751" s="89"/>
      <c r="B751" s="89"/>
      <c r="C751" s="89"/>
      <c r="D751" s="89"/>
      <c r="E751" s="89"/>
      <c r="F751" s="89"/>
      <c r="G751" s="89"/>
      <c r="H751" s="89"/>
      <c r="I751" s="89"/>
      <c r="J751" s="89"/>
      <c r="K751" s="89"/>
      <c r="L751" s="89"/>
      <c r="M751" s="89"/>
      <c r="N751" s="89"/>
      <c r="O751" s="89"/>
      <c r="P751" s="89"/>
      <c r="Q751" s="89"/>
      <c r="R751" s="89"/>
      <c r="S751" s="89"/>
      <c r="T751" s="89"/>
      <c r="U751" s="89"/>
      <c r="V751" s="89"/>
      <c r="W751" s="89"/>
      <c r="X751" s="89"/>
      <c r="Y751" s="89"/>
      <c r="Z751" s="89"/>
      <c r="AA751" s="89"/>
      <c r="AB751" s="89"/>
      <c r="AC751" s="89"/>
      <c r="AD751" s="89"/>
      <c r="AE751" s="89"/>
      <c r="AF751" s="89"/>
      <c r="AG751" s="89"/>
      <c r="AH751" s="89"/>
      <c r="AI751" s="89"/>
      <c r="AJ751" s="89"/>
      <c r="AK751" s="89"/>
      <c r="AL751" s="89"/>
      <c r="AM751" s="89"/>
      <c r="AN751" s="89"/>
      <c r="AO751" s="89"/>
      <c r="AP751" s="89"/>
      <c r="AQ751" s="89"/>
      <c r="AR751" s="89"/>
      <c r="AS751" s="89"/>
      <c r="AT751" s="89"/>
    </row>
    <row r="752" spans="1:46" ht="35.1" customHeight="1" x14ac:dyDescent="0.2">
      <c r="A752" s="89"/>
      <c r="B752" s="89"/>
      <c r="C752" s="89"/>
      <c r="D752" s="89"/>
      <c r="E752" s="89"/>
      <c r="F752" s="89"/>
      <c r="G752" s="89"/>
      <c r="H752" s="89"/>
      <c r="I752" s="89"/>
      <c r="J752" s="89"/>
      <c r="K752" s="89"/>
      <c r="L752" s="89"/>
      <c r="M752" s="89"/>
      <c r="N752" s="89"/>
      <c r="O752" s="89"/>
      <c r="P752" s="89"/>
      <c r="Q752" s="89"/>
      <c r="R752" s="89"/>
      <c r="S752" s="89"/>
      <c r="T752" s="89"/>
      <c r="U752" s="89"/>
      <c r="V752" s="89"/>
      <c r="W752" s="89"/>
      <c r="X752" s="89"/>
      <c r="Y752" s="89"/>
      <c r="Z752" s="89"/>
      <c r="AA752" s="89"/>
      <c r="AB752" s="89"/>
      <c r="AC752" s="89"/>
      <c r="AD752" s="89"/>
      <c r="AE752" s="89"/>
      <c r="AF752" s="89"/>
      <c r="AG752" s="89"/>
      <c r="AH752" s="89"/>
      <c r="AI752" s="89"/>
      <c r="AJ752" s="89"/>
      <c r="AK752" s="89"/>
      <c r="AL752" s="89"/>
      <c r="AM752" s="89"/>
      <c r="AN752" s="89"/>
      <c r="AO752" s="89"/>
      <c r="AP752" s="89"/>
      <c r="AQ752" s="89"/>
      <c r="AR752" s="89"/>
      <c r="AS752" s="89"/>
      <c r="AT752" s="89"/>
    </row>
    <row r="753" spans="1:46" ht="35.1" customHeight="1" x14ac:dyDescent="0.2">
      <c r="A753" s="89"/>
      <c r="B753" s="89"/>
      <c r="C753" s="89"/>
      <c r="D753" s="89"/>
      <c r="E753" s="89"/>
      <c r="F753" s="89"/>
      <c r="G753" s="89"/>
      <c r="H753" s="89"/>
      <c r="I753" s="89"/>
      <c r="J753" s="89"/>
      <c r="K753" s="89"/>
      <c r="L753" s="89"/>
      <c r="M753" s="89"/>
      <c r="N753" s="89"/>
      <c r="O753" s="89"/>
      <c r="P753" s="89"/>
      <c r="Q753" s="89"/>
      <c r="R753" s="89"/>
      <c r="S753" s="89"/>
      <c r="T753" s="89"/>
      <c r="U753" s="89"/>
      <c r="V753" s="89"/>
      <c r="W753" s="89"/>
      <c r="X753" s="89"/>
      <c r="Y753" s="89"/>
      <c r="Z753" s="89"/>
      <c r="AA753" s="89"/>
      <c r="AB753" s="89"/>
      <c r="AC753" s="89"/>
      <c r="AD753" s="89"/>
      <c r="AE753" s="89"/>
      <c r="AF753" s="89"/>
      <c r="AG753" s="89"/>
      <c r="AH753" s="89"/>
      <c r="AI753" s="89"/>
      <c r="AJ753" s="89"/>
      <c r="AK753" s="89"/>
      <c r="AL753" s="89"/>
      <c r="AM753" s="89"/>
      <c r="AN753" s="89"/>
      <c r="AO753" s="89"/>
      <c r="AP753" s="89"/>
      <c r="AQ753" s="89"/>
      <c r="AR753" s="89"/>
      <c r="AS753" s="89"/>
      <c r="AT753" s="89"/>
    </row>
    <row r="754" spans="1:46" ht="35.1" customHeight="1" x14ac:dyDescent="0.2">
      <c r="A754" s="89"/>
      <c r="B754" s="89"/>
      <c r="C754" s="89"/>
      <c r="D754" s="89"/>
      <c r="E754" s="89"/>
      <c r="F754" s="89"/>
      <c r="G754" s="89"/>
      <c r="H754" s="89"/>
      <c r="I754" s="89"/>
      <c r="J754" s="89"/>
      <c r="K754" s="89"/>
      <c r="L754" s="89"/>
      <c r="M754" s="89"/>
      <c r="N754" s="89"/>
      <c r="O754" s="89"/>
      <c r="P754" s="89"/>
      <c r="Q754" s="89"/>
      <c r="R754" s="89"/>
      <c r="S754" s="89"/>
      <c r="T754" s="89"/>
      <c r="U754" s="89"/>
      <c r="V754" s="89"/>
      <c r="W754" s="89"/>
      <c r="X754" s="89"/>
      <c r="Y754" s="89"/>
      <c r="Z754" s="89"/>
      <c r="AA754" s="89"/>
      <c r="AB754" s="89"/>
      <c r="AC754" s="89"/>
      <c r="AD754" s="89"/>
      <c r="AE754" s="89"/>
      <c r="AF754" s="89"/>
      <c r="AG754" s="89"/>
      <c r="AH754" s="89"/>
      <c r="AI754" s="89"/>
      <c r="AJ754" s="89"/>
      <c r="AK754" s="89"/>
      <c r="AL754" s="89"/>
      <c r="AM754" s="89"/>
      <c r="AN754" s="89"/>
      <c r="AO754" s="89"/>
      <c r="AP754" s="89"/>
      <c r="AQ754" s="89"/>
      <c r="AR754" s="89"/>
      <c r="AS754" s="89"/>
      <c r="AT754" s="89"/>
    </row>
    <row r="755" spans="1:46" ht="35.1" customHeight="1" x14ac:dyDescent="0.2">
      <c r="A755" s="89"/>
      <c r="B755" s="89"/>
      <c r="C755" s="89"/>
      <c r="D755" s="89"/>
      <c r="E755" s="89"/>
      <c r="F755" s="89"/>
      <c r="G755" s="89"/>
      <c r="H755" s="89"/>
      <c r="I755" s="89"/>
      <c r="J755" s="89"/>
      <c r="K755" s="89"/>
      <c r="L755" s="89"/>
      <c r="M755" s="89"/>
      <c r="N755" s="89"/>
      <c r="O755" s="89"/>
      <c r="P755" s="89"/>
      <c r="Q755" s="89"/>
      <c r="R755" s="89"/>
      <c r="S755" s="89"/>
      <c r="T755" s="89"/>
      <c r="U755" s="89"/>
      <c r="V755" s="89"/>
      <c r="W755" s="89"/>
      <c r="X755" s="89"/>
      <c r="Y755" s="89"/>
      <c r="Z755" s="89"/>
      <c r="AA755" s="89"/>
      <c r="AB755" s="89"/>
      <c r="AC755" s="89"/>
      <c r="AD755" s="89"/>
      <c r="AE755" s="89"/>
      <c r="AF755" s="89"/>
      <c r="AG755" s="89"/>
      <c r="AH755" s="89"/>
      <c r="AI755" s="89"/>
      <c r="AJ755" s="89"/>
      <c r="AK755" s="89"/>
      <c r="AL755" s="89"/>
      <c r="AM755" s="89"/>
      <c r="AN755" s="89"/>
      <c r="AO755" s="89"/>
      <c r="AP755" s="89"/>
      <c r="AQ755" s="89"/>
      <c r="AR755" s="89"/>
      <c r="AS755" s="89"/>
      <c r="AT755" s="89"/>
    </row>
    <row r="756" spans="1:46" ht="35.1" customHeight="1" x14ac:dyDescent="0.2">
      <c r="A756" s="89"/>
      <c r="B756" s="89"/>
      <c r="C756" s="89"/>
      <c r="D756" s="89"/>
      <c r="E756" s="89"/>
      <c r="F756" s="89"/>
      <c r="G756" s="89"/>
      <c r="H756" s="89"/>
      <c r="I756" s="89"/>
      <c r="J756" s="89"/>
      <c r="K756" s="89"/>
      <c r="L756" s="89"/>
      <c r="M756" s="89"/>
      <c r="N756" s="89"/>
      <c r="O756" s="89"/>
      <c r="P756" s="89"/>
      <c r="Q756" s="89"/>
      <c r="R756" s="89"/>
      <c r="S756" s="89"/>
      <c r="T756" s="89"/>
      <c r="U756" s="89"/>
      <c r="V756" s="89"/>
      <c r="W756" s="89"/>
      <c r="X756" s="89"/>
      <c r="Y756" s="89"/>
      <c r="Z756" s="89"/>
      <c r="AA756" s="89"/>
      <c r="AB756" s="89"/>
      <c r="AC756" s="89"/>
      <c r="AD756" s="89"/>
      <c r="AE756" s="89"/>
      <c r="AF756" s="89"/>
      <c r="AG756" s="89"/>
      <c r="AH756" s="89"/>
      <c r="AI756" s="89"/>
      <c r="AJ756" s="89"/>
      <c r="AK756" s="89"/>
      <c r="AL756" s="89"/>
      <c r="AM756" s="89"/>
      <c r="AN756" s="89"/>
      <c r="AO756" s="89"/>
      <c r="AP756" s="89"/>
      <c r="AQ756" s="89"/>
      <c r="AR756" s="89"/>
      <c r="AS756" s="89"/>
      <c r="AT756" s="89"/>
    </row>
    <row r="757" spans="1:46" ht="35.1" customHeight="1" x14ac:dyDescent="0.2">
      <c r="A757" s="89"/>
      <c r="B757" s="89"/>
      <c r="C757" s="89"/>
      <c r="D757" s="89"/>
      <c r="E757" s="89"/>
      <c r="F757" s="89"/>
      <c r="G757" s="89"/>
      <c r="H757" s="89"/>
      <c r="I757" s="89"/>
      <c r="J757" s="89"/>
      <c r="K757" s="89"/>
      <c r="L757" s="89"/>
      <c r="M757" s="89"/>
      <c r="N757" s="89"/>
      <c r="O757" s="89"/>
      <c r="P757" s="89"/>
      <c r="Q757" s="89"/>
      <c r="R757" s="89"/>
      <c r="S757" s="89"/>
      <c r="T757" s="89"/>
      <c r="U757" s="89"/>
      <c r="V757" s="89"/>
      <c r="W757" s="89"/>
      <c r="X757" s="89"/>
      <c r="Y757" s="89"/>
      <c r="Z757" s="89"/>
      <c r="AA757" s="89"/>
      <c r="AB757" s="89"/>
      <c r="AC757" s="89"/>
      <c r="AD757" s="89"/>
      <c r="AE757" s="89"/>
      <c r="AF757" s="89"/>
      <c r="AG757" s="89"/>
      <c r="AH757" s="89"/>
      <c r="AI757" s="89"/>
      <c r="AJ757" s="89"/>
      <c r="AK757" s="89"/>
      <c r="AL757" s="89"/>
      <c r="AM757" s="89"/>
      <c r="AN757" s="89"/>
      <c r="AO757" s="89"/>
      <c r="AP757" s="89"/>
      <c r="AQ757" s="89"/>
      <c r="AR757" s="89"/>
      <c r="AS757" s="89"/>
      <c r="AT757" s="89"/>
    </row>
    <row r="758" spans="1:46" ht="35.1" customHeight="1" x14ac:dyDescent="0.2">
      <c r="A758" s="89"/>
      <c r="B758" s="89"/>
      <c r="C758" s="89"/>
      <c r="D758" s="89"/>
      <c r="E758" s="89"/>
      <c r="F758" s="89"/>
      <c r="G758" s="89"/>
      <c r="H758" s="89"/>
      <c r="I758" s="89"/>
      <c r="J758" s="89"/>
      <c r="K758" s="89"/>
      <c r="L758" s="89"/>
      <c r="M758" s="89"/>
      <c r="N758" s="89"/>
      <c r="O758" s="89"/>
      <c r="P758" s="89"/>
      <c r="Q758" s="89"/>
      <c r="R758" s="89"/>
      <c r="S758" s="89"/>
      <c r="T758" s="89"/>
      <c r="U758" s="89"/>
      <c r="V758" s="89"/>
      <c r="W758" s="89"/>
      <c r="X758" s="89"/>
      <c r="Y758" s="89"/>
      <c r="Z758" s="89"/>
      <c r="AA758" s="89"/>
      <c r="AB758" s="89"/>
      <c r="AC758" s="89"/>
      <c r="AD758" s="89"/>
      <c r="AE758" s="89"/>
      <c r="AF758" s="89"/>
      <c r="AG758" s="89"/>
      <c r="AH758" s="89"/>
      <c r="AI758" s="89"/>
      <c r="AJ758" s="89"/>
      <c r="AK758" s="89"/>
      <c r="AL758" s="89"/>
      <c r="AM758" s="89"/>
      <c r="AN758" s="89"/>
      <c r="AO758" s="89"/>
      <c r="AP758" s="89"/>
      <c r="AQ758" s="89"/>
      <c r="AR758" s="89"/>
      <c r="AS758" s="89"/>
      <c r="AT758" s="89"/>
    </row>
    <row r="759" spans="1:46" ht="35.1" customHeight="1" x14ac:dyDescent="0.2">
      <c r="A759" s="89"/>
      <c r="B759" s="89"/>
      <c r="C759" s="89"/>
      <c r="D759" s="89"/>
      <c r="E759" s="89"/>
      <c r="F759" s="89"/>
      <c r="G759" s="89"/>
      <c r="H759" s="89"/>
      <c r="I759" s="89"/>
      <c r="J759" s="89"/>
      <c r="K759" s="89"/>
      <c r="L759" s="89"/>
      <c r="M759" s="89"/>
      <c r="N759" s="89"/>
      <c r="O759" s="89"/>
      <c r="P759" s="89"/>
      <c r="Q759" s="89"/>
      <c r="R759" s="89"/>
      <c r="S759" s="89"/>
      <c r="T759" s="89"/>
      <c r="U759" s="89"/>
      <c r="V759" s="89"/>
      <c r="W759" s="89"/>
      <c r="X759" s="89"/>
      <c r="Y759" s="89"/>
      <c r="Z759" s="89"/>
      <c r="AA759" s="89"/>
      <c r="AB759" s="89"/>
      <c r="AC759" s="89"/>
      <c r="AD759" s="89"/>
      <c r="AE759" s="89"/>
      <c r="AF759" s="89"/>
      <c r="AG759" s="89"/>
      <c r="AH759" s="89"/>
      <c r="AI759" s="89"/>
      <c r="AJ759" s="89"/>
      <c r="AK759" s="89"/>
      <c r="AL759" s="89"/>
      <c r="AM759" s="89"/>
      <c r="AN759" s="89"/>
      <c r="AO759" s="89"/>
      <c r="AP759" s="89"/>
      <c r="AQ759" s="89"/>
      <c r="AR759" s="89"/>
      <c r="AS759" s="89"/>
      <c r="AT759" s="89"/>
    </row>
    <row r="760" spans="1:46" ht="35.1" customHeight="1" x14ac:dyDescent="0.2">
      <c r="A760" s="89"/>
      <c r="B760" s="89"/>
      <c r="C760" s="89"/>
      <c r="D760" s="89"/>
      <c r="E760" s="89"/>
      <c r="F760" s="89"/>
      <c r="G760" s="89"/>
      <c r="H760" s="89"/>
      <c r="I760" s="89"/>
      <c r="J760" s="89"/>
      <c r="K760" s="89"/>
      <c r="L760" s="89"/>
      <c r="M760" s="89"/>
      <c r="N760" s="89"/>
      <c r="O760" s="89"/>
      <c r="P760" s="89"/>
      <c r="Q760" s="89"/>
      <c r="R760" s="89"/>
      <c r="S760" s="89"/>
      <c r="T760" s="89"/>
      <c r="U760" s="89"/>
      <c r="V760" s="89"/>
      <c r="W760" s="89"/>
      <c r="X760" s="89"/>
      <c r="Y760" s="89"/>
      <c r="Z760" s="89"/>
      <c r="AA760" s="89"/>
      <c r="AB760" s="89"/>
      <c r="AC760" s="89"/>
      <c r="AD760" s="89"/>
      <c r="AE760" s="89"/>
      <c r="AF760" s="89"/>
      <c r="AG760" s="89"/>
      <c r="AH760" s="89"/>
      <c r="AI760" s="89"/>
      <c r="AJ760" s="89"/>
      <c r="AK760" s="89"/>
      <c r="AL760" s="89"/>
      <c r="AM760" s="89"/>
      <c r="AN760" s="89"/>
      <c r="AO760" s="89"/>
      <c r="AP760" s="89"/>
      <c r="AQ760" s="89"/>
      <c r="AR760" s="89"/>
      <c r="AS760" s="89"/>
      <c r="AT760" s="89"/>
    </row>
    <row r="761" spans="1:46" ht="35.1" customHeight="1" x14ac:dyDescent="0.2">
      <c r="A761" s="89"/>
      <c r="B761" s="89"/>
      <c r="C761" s="89"/>
      <c r="D761" s="89"/>
      <c r="E761" s="89"/>
      <c r="F761" s="89"/>
      <c r="G761" s="89"/>
      <c r="H761" s="89"/>
      <c r="I761" s="89"/>
      <c r="J761" s="89"/>
      <c r="K761" s="89"/>
      <c r="L761" s="89"/>
      <c r="M761" s="89"/>
      <c r="N761" s="89"/>
      <c r="O761" s="89"/>
      <c r="P761" s="89"/>
      <c r="Q761" s="89"/>
      <c r="R761" s="89"/>
      <c r="S761" s="89"/>
      <c r="T761" s="89"/>
      <c r="U761" s="89"/>
      <c r="V761" s="89"/>
      <c r="W761" s="89"/>
      <c r="X761" s="89"/>
      <c r="Y761" s="89"/>
      <c r="Z761" s="89"/>
      <c r="AA761" s="89"/>
      <c r="AB761" s="89"/>
      <c r="AC761" s="89"/>
      <c r="AD761" s="89"/>
      <c r="AE761" s="89"/>
      <c r="AF761" s="89"/>
      <c r="AG761" s="89"/>
      <c r="AH761" s="89"/>
      <c r="AI761" s="89"/>
      <c r="AJ761" s="89"/>
      <c r="AK761" s="89"/>
      <c r="AL761" s="89"/>
      <c r="AM761" s="89"/>
      <c r="AN761" s="89"/>
      <c r="AO761" s="89"/>
      <c r="AP761" s="89"/>
      <c r="AQ761" s="89"/>
      <c r="AR761" s="89"/>
      <c r="AS761" s="89"/>
      <c r="AT761" s="89"/>
    </row>
    <row r="762" spans="1:46" ht="35.1" customHeight="1" x14ac:dyDescent="0.2">
      <c r="A762" s="89"/>
      <c r="B762" s="89"/>
      <c r="C762" s="89"/>
      <c r="D762" s="89"/>
      <c r="E762" s="89"/>
      <c r="F762" s="89"/>
      <c r="G762" s="89"/>
      <c r="H762" s="89"/>
      <c r="I762" s="89"/>
      <c r="J762" s="89"/>
      <c r="K762" s="89"/>
      <c r="L762" s="89"/>
      <c r="M762" s="89"/>
      <c r="N762" s="89"/>
      <c r="O762" s="89"/>
      <c r="P762" s="89"/>
      <c r="Q762" s="89"/>
      <c r="R762" s="89"/>
      <c r="S762" s="89"/>
      <c r="T762" s="89"/>
      <c r="U762" s="89"/>
      <c r="V762" s="89"/>
      <c r="W762" s="89"/>
      <c r="X762" s="89"/>
      <c r="Y762" s="89"/>
      <c r="Z762" s="89"/>
      <c r="AA762" s="89"/>
      <c r="AB762" s="89"/>
      <c r="AC762" s="89"/>
      <c r="AD762" s="89"/>
      <c r="AE762" s="89"/>
      <c r="AF762" s="89"/>
      <c r="AG762" s="89"/>
      <c r="AH762" s="89"/>
      <c r="AI762" s="89"/>
      <c r="AJ762" s="89"/>
      <c r="AK762" s="89"/>
      <c r="AL762" s="89"/>
      <c r="AM762" s="89"/>
      <c r="AN762" s="89"/>
      <c r="AO762" s="89"/>
      <c r="AP762" s="89"/>
      <c r="AQ762" s="89"/>
      <c r="AR762" s="89"/>
      <c r="AS762" s="89"/>
      <c r="AT762" s="89"/>
    </row>
    <row r="763" spans="1:46" ht="35.1" customHeight="1" x14ac:dyDescent="0.2">
      <c r="A763" s="89"/>
      <c r="B763" s="89"/>
      <c r="C763" s="89"/>
      <c r="D763" s="89"/>
      <c r="E763" s="89"/>
      <c r="F763" s="89"/>
      <c r="G763" s="89"/>
      <c r="H763" s="89"/>
      <c r="I763" s="89"/>
      <c r="J763" s="89"/>
      <c r="K763" s="89"/>
      <c r="L763" s="89"/>
      <c r="M763" s="89"/>
      <c r="N763" s="89"/>
      <c r="O763" s="89"/>
      <c r="P763" s="89"/>
      <c r="Q763" s="89"/>
      <c r="R763" s="89"/>
      <c r="S763" s="89"/>
      <c r="T763" s="89"/>
      <c r="U763" s="89"/>
      <c r="V763" s="89"/>
      <c r="W763" s="89"/>
      <c r="X763" s="89"/>
      <c r="Y763" s="89"/>
      <c r="Z763" s="89"/>
      <c r="AA763" s="89"/>
      <c r="AB763" s="89"/>
      <c r="AC763" s="89"/>
      <c r="AD763" s="89"/>
      <c r="AE763" s="89"/>
      <c r="AF763" s="89"/>
      <c r="AG763" s="89"/>
      <c r="AH763" s="89"/>
      <c r="AI763" s="89"/>
      <c r="AJ763" s="89"/>
      <c r="AK763" s="89"/>
      <c r="AL763" s="89"/>
      <c r="AM763" s="89"/>
      <c r="AN763" s="89"/>
      <c r="AO763" s="89"/>
      <c r="AP763" s="89"/>
      <c r="AQ763" s="89"/>
      <c r="AR763" s="89"/>
      <c r="AS763" s="89"/>
      <c r="AT763" s="89"/>
    </row>
    <row r="764" spans="1:46" ht="35.1" customHeight="1" x14ac:dyDescent="0.2">
      <c r="A764" s="89"/>
      <c r="B764" s="89"/>
      <c r="C764" s="89"/>
      <c r="D764" s="89"/>
      <c r="E764" s="89"/>
      <c r="F764" s="89"/>
      <c r="G764" s="89"/>
      <c r="H764" s="89"/>
      <c r="I764" s="89"/>
      <c r="J764" s="89"/>
      <c r="K764" s="89"/>
      <c r="L764" s="89"/>
      <c r="M764" s="89"/>
      <c r="N764" s="89"/>
      <c r="O764" s="89"/>
      <c r="P764" s="89"/>
      <c r="Q764" s="89"/>
      <c r="R764" s="89"/>
      <c r="S764" s="89"/>
      <c r="T764" s="89"/>
      <c r="U764" s="89"/>
      <c r="V764" s="89"/>
      <c r="W764" s="89"/>
      <c r="X764" s="89"/>
      <c r="Y764" s="89"/>
      <c r="Z764" s="89"/>
      <c r="AA764" s="89"/>
      <c r="AB764" s="89"/>
      <c r="AC764" s="89"/>
      <c r="AD764" s="89"/>
      <c r="AE764" s="89"/>
      <c r="AF764" s="89"/>
      <c r="AG764" s="89"/>
      <c r="AH764" s="89"/>
      <c r="AI764" s="89"/>
      <c r="AJ764" s="89"/>
      <c r="AK764" s="89"/>
      <c r="AL764" s="89"/>
      <c r="AM764" s="89"/>
      <c r="AN764" s="89"/>
      <c r="AO764" s="89"/>
      <c r="AP764" s="89"/>
      <c r="AQ764" s="89"/>
      <c r="AR764" s="89"/>
      <c r="AS764" s="89"/>
      <c r="AT764" s="89"/>
    </row>
    <row r="765" spans="1:46" ht="35.1" customHeight="1" x14ac:dyDescent="0.2">
      <c r="A765" s="89"/>
      <c r="B765" s="89"/>
      <c r="C765" s="89"/>
      <c r="D765" s="89"/>
      <c r="E765" s="89"/>
      <c r="F765" s="89"/>
      <c r="G765" s="89"/>
      <c r="H765" s="89"/>
      <c r="I765" s="89"/>
      <c r="J765" s="89"/>
      <c r="K765" s="89"/>
      <c r="L765" s="89"/>
      <c r="M765" s="89"/>
      <c r="N765" s="89"/>
      <c r="O765" s="89"/>
      <c r="P765" s="89"/>
      <c r="Q765" s="89"/>
      <c r="R765" s="89"/>
      <c r="S765" s="89"/>
      <c r="T765" s="89"/>
      <c r="U765" s="89"/>
      <c r="V765" s="89"/>
      <c r="W765" s="89"/>
      <c r="X765" s="89"/>
      <c r="Y765" s="89"/>
      <c r="Z765" s="89"/>
      <c r="AA765" s="89"/>
      <c r="AB765" s="89"/>
      <c r="AC765" s="89"/>
      <c r="AD765" s="89"/>
      <c r="AE765" s="89"/>
      <c r="AF765" s="89"/>
      <c r="AG765" s="89"/>
      <c r="AH765" s="89"/>
      <c r="AI765" s="89"/>
      <c r="AJ765" s="89"/>
      <c r="AK765" s="89"/>
      <c r="AL765" s="89"/>
      <c r="AM765" s="89"/>
      <c r="AN765" s="89"/>
      <c r="AO765" s="89"/>
      <c r="AP765" s="89"/>
      <c r="AQ765" s="89"/>
      <c r="AR765" s="89"/>
      <c r="AS765" s="89"/>
      <c r="AT765" s="89"/>
    </row>
    <row r="766" spans="1:46" ht="35.1" customHeight="1" x14ac:dyDescent="0.2">
      <c r="A766" s="89"/>
      <c r="B766" s="89"/>
      <c r="C766" s="89"/>
      <c r="D766" s="89"/>
      <c r="E766" s="89"/>
      <c r="F766" s="89"/>
      <c r="G766" s="89"/>
      <c r="H766" s="89"/>
      <c r="I766" s="89"/>
      <c r="J766" s="89"/>
      <c r="K766" s="89"/>
      <c r="L766" s="89"/>
      <c r="M766" s="89"/>
      <c r="N766" s="89"/>
      <c r="O766" s="89"/>
      <c r="P766" s="89"/>
      <c r="Q766" s="89"/>
      <c r="R766" s="89"/>
      <c r="S766" s="89"/>
      <c r="T766" s="89"/>
      <c r="U766" s="89"/>
      <c r="V766" s="89"/>
      <c r="W766" s="89"/>
      <c r="X766" s="89"/>
      <c r="Y766" s="89"/>
      <c r="Z766" s="89"/>
      <c r="AA766" s="89"/>
      <c r="AB766" s="89"/>
      <c r="AC766" s="89"/>
      <c r="AD766" s="89"/>
      <c r="AE766" s="89"/>
      <c r="AF766" s="89"/>
      <c r="AG766" s="89"/>
      <c r="AH766" s="89"/>
      <c r="AI766" s="89"/>
      <c r="AJ766" s="89"/>
      <c r="AK766" s="89"/>
      <c r="AL766" s="89"/>
      <c r="AM766" s="89"/>
      <c r="AN766" s="89"/>
      <c r="AO766" s="89"/>
      <c r="AP766" s="89"/>
      <c r="AQ766" s="89"/>
      <c r="AR766" s="89"/>
      <c r="AS766" s="89"/>
      <c r="AT766" s="89"/>
    </row>
    <row r="767" spans="1:46" ht="35.1" customHeight="1" x14ac:dyDescent="0.2">
      <c r="A767" s="89"/>
      <c r="B767" s="89"/>
      <c r="C767" s="89"/>
      <c r="D767" s="89"/>
      <c r="E767" s="89"/>
      <c r="F767" s="89"/>
      <c r="G767" s="89"/>
      <c r="H767" s="89"/>
      <c r="I767" s="89"/>
      <c r="J767" s="89"/>
      <c r="K767" s="89"/>
      <c r="L767" s="89"/>
      <c r="M767" s="89"/>
      <c r="N767" s="89"/>
      <c r="O767" s="89"/>
      <c r="P767" s="89"/>
      <c r="Q767" s="89"/>
      <c r="R767" s="89"/>
      <c r="S767" s="89"/>
      <c r="T767" s="89"/>
      <c r="U767" s="89"/>
      <c r="V767" s="89"/>
      <c r="W767" s="89"/>
      <c r="X767" s="89"/>
      <c r="Y767" s="89"/>
      <c r="Z767" s="89"/>
      <c r="AA767" s="89"/>
      <c r="AB767" s="89"/>
      <c r="AC767" s="89"/>
      <c r="AD767" s="89"/>
      <c r="AE767" s="89"/>
      <c r="AF767" s="89"/>
      <c r="AG767" s="89"/>
      <c r="AH767" s="89"/>
      <c r="AI767" s="89"/>
      <c r="AJ767" s="89"/>
      <c r="AK767" s="89"/>
      <c r="AL767" s="89"/>
      <c r="AM767" s="89"/>
      <c r="AN767" s="89"/>
      <c r="AO767" s="89"/>
      <c r="AP767" s="89"/>
      <c r="AQ767" s="89"/>
      <c r="AR767" s="89"/>
      <c r="AS767" s="89"/>
      <c r="AT767" s="89"/>
    </row>
    <row r="768" spans="1:46" ht="35.1" customHeight="1" x14ac:dyDescent="0.2">
      <c r="A768" s="89"/>
      <c r="B768" s="89"/>
      <c r="C768" s="89"/>
      <c r="D768" s="89"/>
      <c r="E768" s="89"/>
      <c r="F768" s="89"/>
      <c r="G768" s="89"/>
      <c r="H768" s="89"/>
      <c r="I768" s="89"/>
      <c r="J768" s="89"/>
      <c r="K768" s="89"/>
      <c r="L768" s="89"/>
      <c r="M768" s="89"/>
      <c r="N768" s="89"/>
      <c r="O768" s="89"/>
      <c r="P768" s="89"/>
      <c r="Q768" s="89"/>
      <c r="R768" s="89"/>
      <c r="S768" s="89"/>
      <c r="T768" s="89"/>
      <c r="U768" s="89"/>
      <c r="V768" s="89"/>
      <c r="W768" s="89"/>
      <c r="X768" s="89"/>
      <c r="Y768" s="89"/>
      <c r="Z768" s="89"/>
      <c r="AA768" s="89"/>
      <c r="AB768" s="89"/>
      <c r="AC768" s="89"/>
      <c r="AD768" s="89"/>
      <c r="AE768" s="89"/>
      <c r="AF768" s="89"/>
      <c r="AG768" s="89"/>
      <c r="AH768" s="89"/>
      <c r="AI768" s="89"/>
      <c r="AJ768" s="89"/>
      <c r="AK768" s="89"/>
      <c r="AL768" s="89"/>
      <c r="AM768" s="89"/>
      <c r="AN768" s="89"/>
      <c r="AO768" s="89"/>
      <c r="AP768" s="89"/>
      <c r="AQ768" s="89"/>
      <c r="AR768" s="89"/>
      <c r="AS768" s="89"/>
      <c r="AT768" s="89"/>
    </row>
    <row r="769" spans="1:46" ht="35.1" customHeight="1" x14ac:dyDescent="0.2">
      <c r="A769" s="89"/>
      <c r="B769" s="89"/>
      <c r="C769" s="89"/>
      <c r="D769" s="89"/>
      <c r="E769" s="89"/>
      <c r="F769" s="89"/>
      <c r="G769" s="89"/>
      <c r="H769" s="89"/>
      <c r="I769" s="89"/>
      <c r="J769" s="89"/>
      <c r="K769" s="89"/>
      <c r="L769" s="89"/>
      <c r="M769" s="89"/>
      <c r="N769" s="89"/>
      <c r="O769" s="89"/>
      <c r="P769" s="89"/>
      <c r="Q769" s="89"/>
      <c r="R769" s="89"/>
      <c r="S769" s="89"/>
      <c r="T769" s="89"/>
      <c r="U769" s="89"/>
      <c r="V769" s="89"/>
      <c r="W769" s="89"/>
      <c r="X769" s="89"/>
      <c r="Y769" s="89"/>
      <c r="Z769" s="89"/>
      <c r="AA769" s="89"/>
      <c r="AB769" s="89"/>
      <c r="AC769" s="89"/>
      <c r="AD769" s="89"/>
      <c r="AE769" s="89"/>
      <c r="AF769" s="89"/>
      <c r="AG769" s="89"/>
      <c r="AH769" s="89"/>
      <c r="AI769" s="89"/>
      <c r="AJ769" s="89"/>
      <c r="AK769" s="89"/>
      <c r="AL769" s="89"/>
      <c r="AM769" s="89"/>
      <c r="AN769" s="89"/>
      <c r="AO769" s="89"/>
      <c r="AP769" s="89"/>
      <c r="AQ769" s="89"/>
      <c r="AR769" s="89"/>
      <c r="AS769" s="89"/>
      <c r="AT769" s="89"/>
    </row>
    <row r="770" spans="1:46" ht="35.1" customHeight="1" x14ac:dyDescent="0.2">
      <c r="A770" s="89"/>
      <c r="B770" s="89"/>
      <c r="C770" s="89"/>
      <c r="D770" s="89"/>
      <c r="E770" s="89"/>
      <c r="F770" s="89"/>
      <c r="G770" s="89"/>
      <c r="H770" s="89"/>
      <c r="I770" s="89"/>
      <c r="J770" s="89"/>
      <c r="K770" s="89"/>
      <c r="L770" s="89"/>
      <c r="M770" s="89"/>
      <c r="N770" s="89"/>
      <c r="O770" s="89"/>
      <c r="P770" s="89"/>
      <c r="Q770" s="89"/>
      <c r="R770" s="89"/>
      <c r="S770" s="89"/>
      <c r="T770" s="89"/>
      <c r="U770" s="89"/>
      <c r="V770" s="89"/>
      <c r="W770" s="89"/>
      <c r="X770" s="89"/>
      <c r="Y770" s="89"/>
      <c r="Z770" s="89"/>
      <c r="AA770" s="89"/>
      <c r="AB770" s="89"/>
      <c r="AC770" s="89"/>
      <c r="AD770" s="89"/>
      <c r="AE770" s="89"/>
      <c r="AF770" s="89"/>
      <c r="AG770" s="89"/>
      <c r="AH770" s="89"/>
      <c r="AI770" s="89"/>
      <c r="AJ770" s="89"/>
      <c r="AK770" s="89"/>
      <c r="AL770" s="89"/>
      <c r="AM770" s="89"/>
      <c r="AN770" s="89"/>
      <c r="AO770" s="89"/>
      <c r="AP770" s="89"/>
      <c r="AQ770" s="89"/>
      <c r="AR770" s="89"/>
      <c r="AS770" s="89"/>
      <c r="AT770" s="89"/>
    </row>
    <row r="771" spans="1:46" ht="35.1" customHeight="1" x14ac:dyDescent="0.2">
      <c r="A771" s="89"/>
      <c r="B771" s="89"/>
      <c r="C771" s="89"/>
      <c r="D771" s="89"/>
      <c r="E771" s="89"/>
      <c r="F771" s="89"/>
      <c r="G771" s="89"/>
      <c r="H771" s="89"/>
      <c r="I771" s="89"/>
      <c r="J771" s="89"/>
      <c r="K771" s="89"/>
      <c r="L771" s="89"/>
      <c r="M771" s="89"/>
      <c r="N771" s="89"/>
      <c r="O771" s="89"/>
      <c r="P771" s="89"/>
      <c r="Q771" s="89"/>
      <c r="R771" s="89"/>
      <c r="S771" s="89"/>
      <c r="T771" s="89"/>
      <c r="U771" s="89"/>
      <c r="V771" s="89"/>
      <c r="W771" s="89"/>
      <c r="X771" s="89"/>
      <c r="Y771" s="89"/>
      <c r="Z771" s="89"/>
      <c r="AA771" s="89"/>
      <c r="AB771" s="89"/>
      <c r="AC771" s="89"/>
      <c r="AD771" s="89"/>
      <c r="AE771" s="89"/>
      <c r="AF771" s="89"/>
      <c r="AG771" s="89"/>
      <c r="AH771" s="89"/>
      <c r="AI771" s="89"/>
      <c r="AJ771" s="89"/>
      <c r="AK771" s="89"/>
      <c r="AL771" s="89"/>
      <c r="AM771" s="89"/>
      <c r="AN771" s="89"/>
      <c r="AO771" s="89"/>
      <c r="AP771" s="89"/>
      <c r="AQ771" s="89"/>
      <c r="AR771" s="89"/>
      <c r="AS771" s="89"/>
      <c r="AT771" s="89"/>
    </row>
    <row r="772" spans="1:46" ht="35.1" customHeight="1" x14ac:dyDescent="0.2">
      <c r="A772" s="89"/>
      <c r="B772" s="89"/>
      <c r="C772" s="89"/>
      <c r="D772" s="89"/>
      <c r="E772" s="89"/>
      <c r="F772" s="89"/>
      <c r="G772" s="89"/>
      <c r="H772" s="89"/>
      <c r="I772" s="89"/>
      <c r="J772" s="89"/>
      <c r="K772" s="89"/>
      <c r="L772" s="89"/>
      <c r="M772" s="89"/>
      <c r="N772" s="89"/>
      <c r="O772" s="89"/>
      <c r="P772" s="89"/>
      <c r="Q772" s="89"/>
      <c r="R772" s="89"/>
      <c r="S772" s="89"/>
      <c r="T772" s="89"/>
      <c r="U772" s="89"/>
      <c r="V772" s="89"/>
      <c r="W772" s="89"/>
      <c r="X772" s="89"/>
      <c r="Y772" s="89"/>
      <c r="Z772" s="89"/>
      <c r="AA772" s="89"/>
      <c r="AB772" s="89"/>
      <c r="AC772" s="89"/>
      <c r="AD772" s="89"/>
      <c r="AE772" s="89"/>
      <c r="AF772" s="89"/>
      <c r="AG772" s="89"/>
      <c r="AH772" s="89"/>
      <c r="AI772" s="89"/>
      <c r="AJ772" s="89"/>
      <c r="AK772" s="89"/>
      <c r="AL772" s="89"/>
      <c r="AM772" s="89"/>
      <c r="AN772" s="89"/>
      <c r="AO772" s="89"/>
      <c r="AP772" s="89"/>
      <c r="AQ772" s="89"/>
      <c r="AR772" s="89"/>
      <c r="AS772" s="89"/>
      <c r="AT772" s="89"/>
    </row>
    <row r="773" spans="1:46" ht="35.1" customHeight="1" x14ac:dyDescent="0.2">
      <c r="A773" s="89"/>
      <c r="B773" s="89"/>
      <c r="C773" s="89"/>
      <c r="D773" s="89"/>
      <c r="E773" s="89"/>
      <c r="F773" s="89"/>
      <c r="G773" s="89"/>
      <c r="H773" s="89"/>
      <c r="I773" s="89"/>
      <c r="J773" s="89"/>
      <c r="K773" s="89"/>
      <c r="L773" s="89"/>
      <c r="M773" s="89"/>
      <c r="N773" s="89"/>
      <c r="O773" s="89"/>
      <c r="P773" s="89"/>
      <c r="Q773" s="89"/>
      <c r="R773" s="89"/>
      <c r="S773" s="89"/>
      <c r="T773" s="89"/>
      <c r="U773" s="89"/>
      <c r="V773" s="89"/>
      <c r="W773" s="89"/>
      <c r="X773" s="89"/>
      <c r="Y773" s="89"/>
      <c r="Z773" s="89"/>
      <c r="AA773" s="89"/>
      <c r="AB773" s="89"/>
      <c r="AC773" s="89"/>
      <c r="AD773" s="89"/>
      <c r="AE773" s="89"/>
      <c r="AF773" s="89"/>
      <c r="AG773" s="89"/>
      <c r="AH773" s="89"/>
      <c r="AI773" s="89"/>
      <c r="AJ773" s="89"/>
      <c r="AK773" s="89"/>
      <c r="AL773" s="89"/>
      <c r="AM773" s="89"/>
      <c r="AN773" s="89"/>
      <c r="AO773" s="89"/>
      <c r="AP773" s="89"/>
      <c r="AQ773" s="89"/>
      <c r="AR773" s="89"/>
      <c r="AS773" s="89"/>
      <c r="AT773" s="89"/>
    </row>
    <row r="774" spans="1:46" ht="35.1" customHeight="1" x14ac:dyDescent="0.2">
      <c r="A774" s="89"/>
      <c r="B774" s="89"/>
      <c r="C774" s="89"/>
      <c r="D774" s="89"/>
      <c r="E774" s="89"/>
      <c r="F774" s="89"/>
      <c r="G774" s="89"/>
      <c r="H774" s="89"/>
      <c r="I774" s="89"/>
      <c r="J774" s="89"/>
      <c r="K774" s="89"/>
      <c r="L774" s="89"/>
      <c r="M774" s="89"/>
      <c r="N774" s="89"/>
      <c r="O774" s="89"/>
      <c r="P774" s="89"/>
      <c r="Q774" s="89"/>
      <c r="R774" s="89"/>
      <c r="S774" s="89"/>
      <c r="T774" s="89"/>
      <c r="U774" s="89"/>
      <c r="V774" s="89"/>
      <c r="W774" s="89"/>
      <c r="X774" s="89"/>
      <c r="Y774" s="89"/>
      <c r="Z774" s="89"/>
      <c r="AA774" s="89"/>
      <c r="AB774" s="89"/>
      <c r="AC774" s="89"/>
      <c r="AD774" s="89"/>
      <c r="AE774" s="89"/>
      <c r="AF774" s="89"/>
      <c r="AG774" s="89"/>
      <c r="AH774" s="89"/>
      <c r="AI774" s="89"/>
      <c r="AJ774" s="89"/>
      <c r="AK774" s="89"/>
      <c r="AL774" s="89"/>
      <c r="AM774" s="89"/>
      <c r="AN774" s="89"/>
      <c r="AO774" s="89"/>
      <c r="AP774" s="89"/>
      <c r="AQ774" s="89"/>
      <c r="AR774" s="89"/>
      <c r="AS774" s="89"/>
      <c r="AT774" s="89"/>
    </row>
    <row r="775" spans="1:46" ht="35.1" customHeight="1" x14ac:dyDescent="0.2">
      <c r="A775" s="89"/>
      <c r="B775" s="89"/>
      <c r="C775" s="89"/>
      <c r="D775" s="89"/>
      <c r="E775" s="89"/>
      <c r="F775" s="89"/>
      <c r="G775" s="89"/>
      <c r="H775" s="89"/>
      <c r="I775" s="89"/>
      <c r="J775" s="89"/>
      <c r="K775" s="89"/>
      <c r="L775" s="89"/>
      <c r="M775" s="89"/>
      <c r="N775" s="89"/>
      <c r="O775" s="89"/>
      <c r="P775" s="89"/>
      <c r="Q775" s="89"/>
      <c r="R775" s="89"/>
      <c r="S775" s="89"/>
      <c r="T775" s="89"/>
      <c r="U775" s="89"/>
      <c r="V775" s="89"/>
      <c r="W775" s="89"/>
      <c r="X775" s="89"/>
      <c r="Y775" s="89"/>
      <c r="Z775" s="89"/>
      <c r="AA775" s="89"/>
      <c r="AB775" s="89"/>
      <c r="AC775" s="89"/>
      <c r="AD775" s="89"/>
      <c r="AE775" s="89"/>
      <c r="AF775" s="89"/>
      <c r="AG775" s="89"/>
      <c r="AH775" s="89"/>
      <c r="AI775" s="89"/>
      <c r="AJ775" s="89"/>
      <c r="AK775" s="89"/>
      <c r="AL775" s="89"/>
      <c r="AM775" s="89"/>
      <c r="AN775" s="89"/>
      <c r="AO775" s="89"/>
      <c r="AP775" s="89"/>
      <c r="AQ775" s="89"/>
      <c r="AR775" s="89"/>
      <c r="AS775" s="89"/>
      <c r="AT775" s="89"/>
    </row>
    <row r="776" spans="1:46" ht="35.1" customHeight="1" x14ac:dyDescent="0.2">
      <c r="A776" s="89"/>
      <c r="B776" s="89"/>
      <c r="C776" s="89"/>
      <c r="D776" s="89"/>
      <c r="E776" s="89"/>
      <c r="F776" s="89"/>
      <c r="G776" s="89"/>
      <c r="H776" s="89"/>
      <c r="I776" s="89"/>
      <c r="J776" s="89"/>
      <c r="K776" s="89"/>
      <c r="L776" s="89"/>
      <c r="M776" s="89"/>
      <c r="N776" s="89"/>
      <c r="O776" s="89"/>
      <c r="P776" s="89"/>
      <c r="Q776" s="89"/>
      <c r="R776" s="89"/>
      <c r="S776" s="89"/>
      <c r="T776" s="89"/>
      <c r="U776" s="89"/>
      <c r="V776" s="89"/>
      <c r="W776" s="89"/>
      <c r="X776" s="89"/>
      <c r="Y776" s="89"/>
      <c r="Z776" s="89"/>
      <c r="AA776" s="89"/>
      <c r="AB776" s="89"/>
      <c r="AC776" s="89"/>
      <c r="AD776" s="89"/>
      <c r="AE776" s="89"/>
      <c r="AF776" s="89"/>
      <c r="AG776" s="89"/>
      <c r="AH776" s="89"/>
      <c r="AI776" s="89"/>
      <c r="AJ776" s="89"/>
      <c r="AK776" s="89"/>
      <c r="AL776" s="89"/>
      <c r="AM776" s="89"/>
      <c r="AN776" s="89"/>
      <c r="AO776" s="89"/>
      <c r="AP776" s="89"/>
      <c r="AQ776" s="89"/>
      <c r="AR776" s="89"/>
      <c r="AS776" s="89"/>
      <c r="AT776" s="89"/>
    </row>
    <row r="777" spans="1:46" ht="35.1" customHeight="1" x14ac:dyDescent="0.2">
      <c r="A777" s="89"/>
      <c r="B777" s="89"/>
      <c r="C777" s="89"/>
      <c r="D777" s="89"/>
      <c r="E777" s="89"/>
      <c r="F777" s="89"/>
      <c r="G777" s="89"/>
      <c r="H777" s="89"/>
      <c r="I777" s="89"/>
      <c r="J777" s="89"/>
      <c r="K777" s="89"/>
      <c r="L777" s="89"/>
      <c r="M777" s="89"/>
      <c r="N777" s="89"/>
      <c r="O777" s="89"/>
      <c r="P777" s="89"/>
      <c r="Q777" s="89"/>
      <c r="R777" s="89"/>
      <c r="S777" s="89"/>
      <c r="T777" s="89"/>
      <c r="U777" s="89"/>
      <c r="V777" s="89"/>
      <c r="W777" s="89"/>
      <c r="X777" s="89"/>
      <c r="Y777" s="89"/>
      <c r="Z777" s="89"/>
      <c r="AA777" s="89"/>
      <c r="AB777" s="89"/>
      <c r="AC777" s="89"/>
      <c r="AD777" s="89"/>
      <c r="AE777" s="89"/>
      <c r="AF777" s="89"/>
      <c r="AG777" s="89"/>
      <c r="AH777" s="89"/>
      <c r="AI777" s="89"/>
      <c r="AJ777" s="89"/>
      <c r="AK777" s="89"/>
      <c r="AL777" s="89"/>
      <c r="AM777" s="89"/>
      <c r="AN777" s="89"/>
      <c r="AO777" s="89"/>
      <c r="AP777" s="89"/>
      <c r="AQ777" s="89"/>
      <c r="AR777" s="89"/>
      <c r="AS777" s="89"/>
      <c r="AT777" s="89"/>
    </row>
    <row r="778" spans="1:46" ht="35.1" customHeight="1" x14ac:dyDescent="0.2">
      <c r="A778" s="89"/>
      <c r="B778" s="89"/>
      <c r="C778" s="89"/>
      <c r="D778" s="89"/>
      <c r="E778" s="89"/>
      <c r="F778" s="89"/>
      <c r="G778" s="89"/>
      <c r="H778" s="89"/>
      <c r="I778" s="89"/>
      <c r="J778" s="89"/>
      <c r="K778" s="89"/>
      <c r="L778" s="89"/>
      <c r="M778" s="89"/>
      <c r="N778" s="89"/>
      <c r="O778" s="89"/>
      <c r="P778" s="89"/>
      <c r="Q778" s="89"/>
      <c r="R778" s="89"/>
      <c r="S778" s="89"/>
      <c r="T778" s="89"/>
      <c r="U778" s="89"/>
      <c r="V778" s="89"/>
      <c r="W778" s="89"/>
      <c r="X778" s="89"/>
      <c r="Y778" s="89"/>
      <c r="Z778" s="89"/>
      <c r="AA778" s="89"/>
      <c r="AB778" s="89"/>
      <c r="AC778" s="89"/>
      <c r="AD778" s="89"/>
      <c r="AE778" s="89"/>
      <c r="AF778" s="89"/>
      <c r="AG778" s="89"/>
      <c r="AH778" s="89"/>
      <c r="AI778" s="89"/>
      <c r="AJ778" s="89"/>
      <c r="AK778" s="89"/>
      <c r="AL778" s="89"/>
      <c r="AM778" s="89"/>
      <c r="AN778" s="89"/>
      <c r="AO778" s="89"/>
      <c r="AP778" s="89"/>
      <c r="AQ778" s="89"/>
      <c r="AR778" s="89"/>
      <c r="AS778" s="89"/>
      <c r="AT778" s="89"/>
    </row>
    <row r="779" spans="1:46" ht="35.1" customHeight="1" x14ac:dyDescent="0.2">
      <c r="A779" s="89"/>
      <c r="B779" s="89"/>
      <c r="C779" s="89"/>
      <c r="D779" s="89"/>
      <c r="E779" s="89"/>
      <c r="F779" s="89"/>
      <c r="G779" s="89"/>
      <c r="H779" s="89"/>
      <c r="I779" s="89"/>
      <c r="J779" s="89"/>
      <c r="K779" s="89"/>
      <c r="L779" s="89"/>
      <c r="M779" s="89"/>
      <c r="N779" s="89"/>
      <c r="O779" s="89"/>
      <c r="P779" s="89"/>
      <c r="Q779" s="89"/>
      <c r="R779" s="89"/>
      <c r="S779" s="89"/>
      <c r="T779" s="89"/>
      <c r="U779" s="89"/>
      <c r="V779" s="89"/>
      <c r="W779" s="89"/>
      <c r="X779" s="89"/>
      <c r="Y779" s="89"/>
      <c r="Z779" s="89"/>
      <c r="AA779" s="89"/>
      <c r="AB779" s="89"/>
      <c r="AC779" s="89"/>
      <c r="AD779" s="89"/>
      <c r="AE779" s="89"/>
      <c r="AF779" s="89"/>
      <c r="AG779" s="89"/>
      <c r="AH779" s="89"/>
      <c r="AI779" s="89"/>
      <c r="AJ779" s="89"/>
      <c r="AK779" s="89"/>
      <c r="AL779" s="89"/>
      <c r="AM779" s="89"/>
      <c r="AN779" s="89"/>
      <c r="AO779" s="89"/>
      <c r="AP779" s="89"/>
      <c r="AQ779" s="89"/>
      <c r="AR779" s="89"/>
      <c r="AS779" s="89"/>
      <c r="AT779" s="89"/>
    </row>
    <row r="780" spans="1:46" ht="35.1" customHeight="1" x14ac:dyDescent="0.2">
      <c r="A780" s="89"/>
      <c r="B780" s="89"/>
      <c r="C780" s="89"/>
      <c r="D780" s="89"/>
      <c r="E780" s="89"/>
      <c r="F780" s="89"/>
      <c r="G780" s="89"/>
      <c r="H780" s="89"/>
      <c r="I780" s="89"/>
      <c r="J780" s="89"/>
      <c r="K780" s="89"/>
      <c r="L780" s="89"/>
      <c r="M780" s="89"/>
      <c r="N780" s="89"/>
      <c r="O780" s="89"/>
      <c r="P780" s="89"/>
      <c r="Q780" s="89"/>
      <c r="R780" s="89"/>
      <c r="S780" s="89"/>
      <c r="T780" s="89"/>
      <c r="U780" s="89"/>
      <c r="V780" s="89"/>
      <c r="W780" s="89"/>
      <c r="X780" s="89"/>
      <c r="Y780" s="89"/>
      <c r="Z780" s="89"/>
      <c r="AA780" s="89"/>
      <c r="AB780" s="89"/>
      <c r="AC780" s="89"/>
      <c r="AD780" s="89"/>
      <c r="AE780" s="89"/>
      <c r="AF780" s="89"/>
      <c r="AG780" s="89"/>
      <c r="AH780" s="89"/>
      <c r="AI780" s="89"/>
      <c r="AJ780" s="89"/>
      <c r="AK780" s="89"/>
      <c r="AL780" s="89"/>
      <c r="AM780" s="89"/>
      <c r="AN780" s="89"/>
      <c r="AO780" s="89"/>
      <c r="AP780" s="89"/>
      <c r="AQ780" s="89"/>
      <c r="AR780" s="89"/>
      <c r="AS780" s="89"/>
      <c r="AT780" s="89"/>
    </row>
    <row r="781" spans="1:46" ht="35.1" customHeight="1" x14ac:dyDescent="0.2">
      <c r="A781" s="89"/>
      <c r="B781" s="89"/>
      <c r="C781" s="89"/>
      <c r="D781" s="89"/>
      <c r="E781" s="89"/>
      <c r="F781" s="89"/>
      <c r="G781" s="89"/>
      <c r="H781" s="89"/>
      <c r="I781" s="89"/>
      <c r="J781" s="89"/>
      <c r="K781" s="89"/>
      <c r="L781" s="89"/>
      <c r="M781" s="89"/>
      <c r="N781" s="89"/>
      <c r="O781" s="89"/>
      <c r="P781" s="89"/>
      <c r="Q781" s="89"/>
      <c r="R781" s="89"/>
      <c r="S781" s="89"/>
      <c r="T781" s="89"/>
      <c r="U781" s="89"/>
      <c r="V781" s="89"/>
      <c r="W781" s="89"/>
      <c r="X781" s="89"/>
      <c r="Y781" s="89"/>
      <c r="Z781" s="89"/>
      <c r="AA781" s="89"/>
      <c r="AB781" s="89"/>
      <c r="AC781" s="89"/>
      <c r="AD781" s="89"/>
      <c r="AE781" s="89"/>
      <c r="AF781" s="89"/>
      <c r="AG781" s="89"/>
      <c r="AH781" s="89"/>
      <c r="AI781" s="89"/>
      <c r="AJ781" s="89"/>
      <c r="AK781" s="89"/>
      <c r="AL781" s="89"/>
      <c r="AM781" s="89"/>
      <c r="AN781" s="89"/>
      <c r="AO781" s="89"/>
      <c r="AP781" s="89"/>
      <c r="AQ781" s="89"/>
      <c r="AR781" s="89"/>
      <c r="AS781" s="89"/>
      <c r="AT781" s="89"/>
    </row>
    <row r="782" spans="1:46" ht="35.1" customHeight="1" x14ac:dyDescent="0.2">
      <c r="A782" s="89"/>
      <c r="B782" s="89"/>
      <c r="C782" s="89"/>
      <c r="D782" s="89"/>
      <c r="E782" s="89"/>
      <c r="F782" s="89"/>
      <c r="G782" s="89"/>
      <c r="H782" s="89"/>
      <c r="I782" s="89"/>
      <c r="J782" s="89"/>
      <c r="K782" s="89"/>
      <c r="L782" s="89"/>
      <c r="M782" s="89"/>
      <c r="N782" s="89"/>
      <c r="O782" s="89"/>
      <c r="P782" s="89"/>
      <c r="Q782" s="89"/>
      <c r="R782" s="89"/>
      <c r="S782" s="89"/>
      <c r="T782" s="89"/>
      <c r="U782" s="89"/>
      <c r="V782" s="89"/>
      <c r="W782" s="89"/>
      <c r="X782" s="89"/>
      <c r="Y782" s="89"/>
      <c r="Z782" s="89"/>
      <c r="AA782" s="89"/>
      <c r="AB782" s="89"/>
      <c r="AC782" s="89"/>
      <c r="AD782" s="89"/>
      <c r="AE782" s="89"/>
      <c r="AF782" s="89"/>
      <c r="AG782" s="89"/>
      <c r="AH782" s="89"/>
      <c r="AI782" s="89"/>
      <c r="AJ782" s="89"/>
      <c r="AK782" s="89"/>
      <c r="AL782" s="89"/>
      <c r="AM782" s="89"/>
      <c r="AN782" s="89"/>
      <c r="AO782" s="89"/>
      <c r="AP782" s="89"/>
      <c r="AQ782" s="89"/>
      <c r="AR782" s="89"/>
      <c r="AS782" s="89"/>
      <c r="AT782" s="89"/>
    </row>
    <row r="783" spans="1:46" ht="35.1" customHeight="1" x14ac:dyDescent="0.2">
      <c r="A783" s="89"/>
      <c r="B783" s="89"/>
      <c r="C783" s="89"/>
      <c r="D783" s="89"/>
      <c r="E783" s="89"/>
      <c r="F783" s="89"/>
      <c r="G783" s="89"/>
      <c r="H783" s="89"/>
      <c r="I783" s="89"/>
      <c r="J783" s="89"/>
      <c r="K783" s="89"/>
      <c r="L783" s="89"/>
      <c r="M783" s="89"/>
      <c r="N783" s="89"/>
      <c r="O783" s="89"/>
      <c r="P783" s="89"/>
      <c r="Q783" s="89"/>
      <c r="R783" s="89"/>
      <c r="S783" s="89"/>
      <c r="T783" s="89"/>
      <c r="U783" s="89"/>
      <c r="V783" s="89"/>
      <c r="W783" s="89"/>
      <c r="X783" s="89"/>
      <c r="Y783" s="89"/>
      <c r="Z783" s="89"/>
      <c r="AA783" s="89"/>
      <c r="AB783" s="89"/>
      <c r="AC783" s="89"/>
      <c r="AD783" s="89"/>
      <c r="AE783" s="89"/>
      <c r="AF783" s="89"/>
      <c r="AG783" s="89"/>
      <c r="AH783" s="89"/>
      <c r="AI783" s="89"/>
      <c r="AJ783" s="89"/>
      <c r="AK783" s="89"/>
      <c r="AL783" s="89"/>
      <c r="AM783" s="89"/>
      <c r="AN783" s="89"/>
      <c r="AO783" s="89"/>
      <c r="AP783" s="89"/>
      <c r="AQ783" s="89"/>
      <c r="AR783" s="89"/>
      <c r="AS783" s="89"/>
      <c r="AT783" s="89"/>
    </row>
    <row r="784" spans="1:46" ht="35.1" customHeight="1" x14ac:dyDescent="0.2">
      <c r="A784" s="89"/>
      <c r="B784" s="89"/>
      <c r="C784" s="89"/>
      <c r="D784" s="89"/>
      <c r="E784" s="89"/>
      <c r="F784" s="89"/>
      <c r="G784" s="89"/>
      <c r="H784" s="89"/>
      <c r="I784" s="89"/>
      <c r="J784" s="89"/>
      <c r="K784" s="89"/>
      <c r="L784" s="89"/>
      <c r="M784" s="89"/>
      <c r="N784" s="89"/>
      <c r="O784" s="89"/>
      <c r="P784" s="89"/>
      <c r="Q784" s="89"/>
      <c r="R784" s="89"/>
      <c r="S784" s="89"/>
      <c r="T784" s="89"/>
      <c r="U784" s="89"/>
      <c r="V784" s="89"/>
      <c r="W784" s="89"/>
      <c r="X784" s="89"/>
      <c r="Y784" s="89"/>
      <c r="Z784" s="89"/>
      <c r="AA784" s="89"/>
      <c r="AB784" s="89"/>
      <c r="AC784" s="89"/>
      <c r="AD784" s="89"/>
      <c r="AE784" s="89"/>
      <c r="AF784" s="89"/>
      <c r="AG784" s="89"/>
      <c r="AH784" s="89"/>
      <c r="AI784" s="89"/>
      <c r="AJ784" s="89"/>
      <c r="AK784" s="89"/>
      <c r="AL784" s="89"/>
      <c r="AM784" s="89"/>
      <c r="AN784" s="89"/>
      <c r="AO784" s="89"/>
      <c r="AP784" s="89"/>
      <c r="AQ784" s="89"/>
      <c r="AR784" s="89"/>
      <c r="AS784" s="89"/>
      <c r="AT784" s="89"/>
    </row>
    <row r="785" spans="1:46" ht="35.1" customHeight="1" x14ac:dyDescent="0.2">
      <c r="A785" s="89"/>
      <c r="B785" s="89"/>
      <c r="C785" s="89"/>
      <c r="D785" s="89"/>
      <c r="E785" s="89"/>
      <c r="F785" s="89"/>
      <c r="G785" s="89"/>
      <c r="H785" s="89"/>
      <c r="I785" s="89"/>
      <c r="J785" s="89"/>
      <c r="K785" s="89"/>
      <c r="L785" s="89"/>
      <c r="M785" s="89"/>
      <c r="N785" s="89"/>
      <c r="O785" s="89"/>
      <c r="P785" s="89"/>
      <c r="Q785" s="89"/>
      <c r="R785" s="89"/>
      <c r="S785" s="89"/>
      <c r="T785" s="89"/>
      <c r="U785" s="89"/>
      <c r="V785" s="89"/>
      <c r="W785" s="89"/>
      <c r="X785" s="89"/>
      <c r="Y785" s="89"/>
      <c r="Z785" s="89"/>
      <c r="AA785" s="89"/>
      <c r="AB785" s="89"/>
      <c r="AC785" s="89"/>
      <c r="AD785" s="89"/>
      <c r="AE785" s="89"/>
      <c r="AF785" s="89"/>
      <c r="AG785" s="89"/>
      <c r="AH785" s="89"/>
      <c r="AI785" s="89"/>
      <c r="AJ785" s="89"/>
      <c r="AK785" s="89"/>
      <c r="AL785" s="89"/>
      <c r="AM785" s="89"/>
      <c r="AN785" s="89"/>
      <c r="AO785" s="89"/>
      <c r="AP785" s="89"/>
      <c r="AQ785" s="89"/>
      <c r="AR785" s="89"/>
      <c r="AS785" s="89"/>
      <c r="AT785" s="89"/>
    </row>
    <row r="786" spans="1:46" ht="35.1" customHeight="1" x14ac:dyDescent="0.2">
      <c r="A786" s="89"/>
      <c r="B786" s="89"/>
      <c r="C786" s="89"/>
      <c r="D786" s="89"/>
      <c r="E786" s="89"/>
      <c r="F786" s="89"/>
      <c r="G786" s="89"/>
      <c r="H786" s="89"/>
      <c r="I786" s="89"/>
      <c r="J786" s="89"/>
      <c r="K786" s="89"/>
      <c r="L786" s="89"/>
      <c r="M786" s="89"/>
      <c r="N786" s="89"/>
      <c r="O786" s="89"/>
      <c r="P786" s="89"/>
      <c r="Q786" s="89"/>
      <c r="R786" s="89"/>
      <c r="S786" s="89"/>
      <c r="T786" s="89"/>
      <c r="U786" s="89"/>
      <c r="V786" s="89"/>
      <c r="W786" s="89"/>
      <c r="X786" s="89"/>
      <c r="Y786" s="89"/>
      <c r="Z786" s="89"/>
      <c r="AA786" s="89"/>
      <c r="AB786" s="89"/>
      <c r="AC786" s="89"/>
      <c r="AD786" s="89"/>
      <c r="AE786" s="89"/>
      <c r="AF786" s="89"/>
      <c r="AG786" s="89"/>
      <c r="AH786" s="89"/>
      <c r="AI786" s="89"/>
      <c r="AJ786" s="89"/>
      <c r="AK786" s="89"/>
      <c r="AL786" s="89"/>
      <c r="AM786" s="89"/>
      <c r="AN786" s="89"/>
      <c r="AO786" s="89"/>
      <c r="AP786" s="89"/>
      <c r="AQ786" s="89"/>
      <c r="AR786" s="89"/>
      <c r="AS786" s="89"/>
      <c r="AT786" s="89"/>
    </row>
    <row r="787" spans="1:46" ht="35.1" customHeight="1" x14ac:dyDescent="0.2">
      <c r="A787" s="89"/>
      <c r="B787" s="89"/>
      <c r="C787" s="89"/>
      <c r="D787" s="89"/>
      <c r="E787" s="89"/>
      <c r="F787" s="89"/>
      <c r="G787" s="89"/>
      <c r="H787" s="89"/>
      <c r="I787" s="89"/>
      <c r="J787" s="89"/>
      <c r="K787" s="89"/>
      <c r="L787" s="89"/>
      <c r="M787" s="89"/>
      <c r="N787" s="89"/>
      <c r="O787" s="89"/>
      <c r="P787" s="89"/>
      <c r="Q787" s="89"/>
      <c r="R787" s="89"/>
      <c r="S787" s="89"/>
      <c r="T787" s="89"/>
      <c r="U787" s="89"/>
      <c r="V787" s="89"/>
      <c r="W787" s="89"/>
      <c r="X787" s="89"/>
      <c r="Y787" s="89"/>
      <c r="Z787" s="89"/>
      <c r="AA787" s="89"/>
      <c r="AB787" s="89"/>
      <c r="AC787" s="89"/>
      <c r="AD787" s="89"/>
      <c r="AE787" s="89"/>
      <c r="AF787" s="89"/>
      <c r="AG787" s="89"/>
      <c r="AH787" s="89"/>
      <c r="AI787" s="89"/>
      <c r="AJ787" s="89"/>
      <c r="AK787" s="89"/>
      <c r="AL787" s="89"/>
      <c r="AM787" s="89"/>
      <c r="AN787" s="89"/>
      <c r="AO787" s="89"/>
      <c r="AP787" s="89"/>
      <c r="AQ787" s="89"/>
      <c r="AR787" s="89"/>
      <c r="AS787" s="89"/>
      <c r="AT787" s="89"/>
    </row>
    <row r="788" spans="1:46" ht="35.1" customHeight="1" x14ac:dyDescent="0.2">
      <c r="A788" s="89"/>
      <c r="B788" s="89"/>
      <c r="C788" s="89"/>
      <c r="D788" s="89"/>
      <c r="E788" s="89"/>
      <c r="F788" s="89"/>
      <c r="G788" s="89"/>
      <c r="H788" s="89"/>
      <c r="I788" s="89"/>
      <c r="J788" s="89"/>
      <c r="K788" s="89"/>
      <c r="L788" s="89"/>
      <c r="M788" s="89"/>
      <c r="N788" s="89"/>
      <c r="O788" s="89"/>
      <c r="P788" s="89"/>
      <c r="Q788" s="89"/>
      <c r="R788" s="89"/>
      <c r="S788" s="89"/>
      <c r="T788" s="89"/>
      <c r="U788" s="89"/>
      <c r="V788" s="89"/>
      <c r="W788" s="89"/>
      <c r="X788" s="89"/>
      <c r="Y788" s="89"/>
      <c r="Z788" s="89"/>
      <c r="AA788" s="89"/>
      <c r="AB788" s="89"/>
      <c r="AC788" s="89"/>
      <c r="AD788" s="89"/>
      <c r="AE788" s="89"/>
      <c r="AF788" s="89"/>
      <c r="AG788" s="89"/>
      <c r="AH788" s="89"/>
      <c r="AI788" s="89"/>
      <c r="AJ788" s="89"/>
      <c r="AK788" s="89"/>
      <c r="AL788" s="89"/>
      <c r="AM788" s="89"/>
      <c r="AN788" s="89"/>
      <c r="AO788" s="89"/>
      <c r="AP788" s="89"/>
      <c r="AQ788" s="89"/>
      <c r="AR788" s="89"/>
      <c r="AS788" s="89"/>
      <c r="AT788" s="89"/>
    </row>
    <row r="789" spans="1:46" ht="35.1" customHeight="1" x14ac:dyDescent="0.2">
      <c r="A789" s="89"/>
      <c r="B789" s="89"/>
      <c r="C789" s="89"/>
      <c r="D789" s="89"/>
      <c r="E789" s="89"/>
      <c r="F789" s="89"/>
      <c r="G789" s="89"/>
      <c r="H789" s="89"/>
      <c r="I789" s="89"/>
      <c r="J789" s="89"/>
      <c r="K789" s="89"/>
      <c r="L789" s="89"/>
      <c r="M789" s="89"/>
      <c r="N789" s="89"/>
      <c r="O789" s="89"/>
      <c r="P789" s="89"/>
      <c r="Q789" s="89"/>
      <c r="R789" s="89"/>
      <c r="S789" s="89"/>
      <c r="T789" s="89"/>
      <c r="U789" s="89"/>
      <c r="V789" s="89"/>
      <c r="W789" s="89"/>
      <c r="X789" s="89"/>
      <c r="Y789" s="89"/>
      <c r="Z789" s="89"/>
      <c r="AA789" s="89"/>
      <c r="AB789" s="89"/>
      <c r="AC789" s="89"/>
      <c r="AD789" s="89"/>
      <c r="AE789" s="89"/>
      <c r="AF789" s="89"/>
      <c r="AG789" s="89"/>
      <c r="AH789" s="89"/>
      <c r="AI789" s="89"/>
      <c r="AJ789" s="89"/>
      <c r="AK789" s="89"/>
      <c r="AL789" s="89"/>
      <c r="AM789" s="89"/>
      <c r="AN789" s="89"/>
      <c r="AO789" s="89"/>
      <c r="AP789" s="89"/>
      <c r="AQ789" s="89"/>
      <c r="AR789" s="89"/>
      <c r="AS789" s="89"/>
      <c r="AT789" s="89"/>
    </row>
    <row r="790" spans="1:46" ht="35.1" customHeight="1" x14ac:dyDescent="0.2">
      <c r="A790" s="89"/>
      <c r="B790" s="89"/>
      <c r="C790" s="89"/>
      <c r="D790" s="89"/>
      <c r="E790" s="89"/>
      <c r="F790" s="89"/>
      <c r="G790" s="89"/>
      <c r="H790" s="89"/>
      <c r="I790" s="89"/>
      <c r="J790" s="89"/>
      <c r="K790" s="89"/>
      <c r="L790" s="89"/>
      <c r="M790" s="89"/>
      <c r="N790" s="89"/>
      <c r="O790" s="89"/>
      <c r="P790" s="89"/>
      <c r="Q790" s="89"/>
      <c r="R790" s="89"/>
      <c r="S790" s="89"/>
      <c r="T790" s="89"/>
      <c r="U790" s="89"/>
      <c r="V790" s="89"/>
      <c r="W790" s="89"/>
      <c r="X790" s="89"/>
      <c r="Y790" s="89"/>
      <c r="Z790" s="89"/>
      <c r="AA790" s="89"/>
      <c r="AB790" s="89"/>
      <c r="AC790" s="89"/>
      <c r="AD790" s="89"/>
      <c r="AE790" s="89"/>
      <c r="AF790" s="89"/>
      <c r="AG790" s="89"/>
      <c r="AH790" s="89"/>
      <c r="AI790" s="89"/>
      <c r="AJ790" s="89"/>
      <c r="AK790" s="89"/>
      <c r="AL790" s="89"/>
      <c r="AM790" s="89"/>
      <c r="AN790" s="89"/>
      <c r="AO790" s="89"/>
      <c r="AP790" s="89"/>
      <c r="AQ790" s="89"/>
      <c r="AR790" s="89"/>
      <c r="AS790" s="89"/>
      <c r="AT790" s="89"/>
    </row>
    <row r="791" spans="1:46" ht="35.1" customHeight="1" x14ac:dyDescent="0.2">
      <c r="A791" s="89"/>
      <c r="B791" s="89"/>
      <c r="C791" s="89"/>
      <c r="D791" s="89"/>
      <c r="E791" s="89"/>
      <c r="F791" s="89"/>
      <c r="G791" s="89"/>
      <c r="H791" s="89"/>
      <c r="I791" s="89"/>
      <c r="J791" s="89"/>
      <c r="K791" s="89"/>
      <c r="L791" s="89"/>
      <c r="M791" s="89"/>
      <c r="N791" s="89"/>
      <c r="O791" s="89"/>
      <c r="P791" s="89"/>
      <c r="Q791" s="89"/>
      <c r="R791" s="89"/>
      <c r="S791" s="89"/>
      <c r="T791" s="89"/>
      <c r="U791" s="89"/>
      <c r="V791" s="89"/>
      <c r="W791" s="89"/>
      <c r="X791" s="89"/>
      <c r="Y791" s="89"/>
      <c r="Z791" s="89"/>
      <c r="AA791" s="89"/>
      <c r="AB791" s="89"/>
      <c r="AC791" s="89"/>
      <c r="AD791" s="89"/>
      <c r="AE791" s="89"/>
      <c r="AF791" s="89"/>
      <c r="AG791" s="89"/>
      <c r="AH791" s="89"/>
      <c r="AI791" s="89"/>
      <c r="AJ791" s="89"/>
      <c r="AK791" s="89"/>
      <c r="AL791" s="89"/>
      <c r="AM791" s="89"/>
      <c r="AN791" s="89"/>
      <c r="AO791" s="89"/>
      <c r="AP791" s="89"/>
      <c r="AQ791" s="89"/>
      <c r="AR791" s="89"/>
      <c r="AS791" s="89"/>
      <c r="AT791" s="89"/>
    </row>
    <row r="792" spans="1:46" ht="35.1" customHeight="1" x14ac:dyDescent="0.2">
      <c r="A792" s="89"/>
      <c r="B792" s="89"/>
      <c r="C792" s="89"/>
      <c r="D792" s="89"/>
      <c r="E792" s="89"/>
      <c r="F792" s="89"/>
      <c r="G792" s="89"/>
      <c r="H792" s="89"/>
      <c r="I792" s="89"/>
      <c r="J792" s="89"/>
      <c r="K792" s="89"/>
      <c r="L792" s="89"/>
      <c r="M792" s="89"/>
      <c r="N792" s="89"/>
      <c r="O792" s="89"/>
      <c r="P792" s="89"/>
      <c r="Q792" s="89"/>
      <c r="R792" s="89"/>
      <c r="S792" s="89"/>
      <c r="T792" s="89"/>
      <c r="U792" s="89"/>
      <c r="V792" s="89"/>
      <c r="W792" s="89"/>
      <c r="X792" s="89"/>
      <c r="Y792" s="89"/>
      <c r="Z792" s="89"/>
      <c r="AA792" s="89"/>
      <c r="AB792" s="89"/>
      <c r="AC792" s="89"/>
      <c r="AD792" s="89"/>
      <c r="AE792" s="89"/>
      <c r="AF792" s="89"/>
      <c r="AG792" s="89"/>
      <c r="AH792" s="89"/>
      <c r="AI792" s="89"/>
      <c r="AJ792" s="89"/>
      <c r="AK792" s="89"/>
      <c r="AL792" s="89"/>
      <c r="AM792" s="89"/>
      <c r="AN792" s="89"/>
      <c r="AO792" s="89"/>
      <c r="AP792" s="89"/>
      <c r="AQ792" s="89"/>
      <c r="AR792" s="89"/>
      <c r="AS792" s="89"/>
      <c r="AT792" s="89"/>
    </row>
    <row r="793" spans="1:46" ht="35.1" customHeight="1" x14ac:dyDescent="0.2">
      <c r="A793" s="89"/>
      <c r="B793" s="89"/>
      <c r="C793" s="89"/>
      <c r="D793" s="89"/>
      <c r="E793" s="89"/>
      <c r="F793" s="89"/>
      <c r="G793" s="89"/>
      <c r="H793" s="89"/>
      <c r="I793" s="89"/>
      <c r="J793" s="89"/>
      <c r="K793" s="89"/>
      <c r="L793" s="89"/>
      <c r="M793" s="89"/>
      <c r="N793" s="89"/>
      <c r="O793" s="89"/>
      <c r="P793" s="89"/>
      <c r="Q793" s="89"/>
      <c r="R793" s="89"/>
      <c r="S793" s="89"/>
      <c r="T793" s="89"/>
      <c r="U793" s="89"/>
      <c r="V793" s="89"/>
      <c r="W793" s="89"/>
      <c r="X793" s="89"/>
      <c r="Y793" s="89"/>
      <c r="Z793" s="89"/>
      <c r="AA793" s="89"/>
      <c r="AB793" s="89"/>
      <c r="AC793" s="89"/>
      <c r="AD793" s="89"/>
      <c r="AE793" s="89"/>
      <c r="AF793" s="89"/>
      <c r="AG793" s="89"/>
      <c r="AH793" s="89"/>
      <c r="AI793" s="89"/>
      <c r="AJ793" s="89"/>
      <c r="AK793" s="89"/>
      <c r="AL793" s="89"/>
      <c r="AM793" s="89"/>
      <c r="AN793" s="89"/>
      <c r="AO793" s="89"/>
      <c r="AP793" s="89"/>
      <c r="AQ793" s="89"/>
      <c r="AR793" s="89"/>
      <c r="AS793" s="89"/>
      <c r="AT793" s="89"/>
    </row>
    <row r="794" spans="1:46" ht="35.1" customHeight="1" x14ac:dyDescent="0.2">
      <c r="A794" s="89"/>
      <c r="B794" s="89"/>
      <c r="C794" s="89"/>
      <c r="D794" s="89"/>
      <c r="E794" s="89"/>
      <c r="F794" s="89"/>
      <c r="G794" s="89"/>
      <c r="H794" s="89"/>
      <c r="I794" s="89"/>
      <c r="J794" s="89"/>
      <c r="K794" s="89"/>
      <c r="L794" s="89"/>
      <c r="M794" s="89"/>
      <c r="N794" s="89"/>
      <c r="O794" s="89"/>
      <c r="P794" s="89"/>
      <c r="Q794" s="89"/>
      <c r="R794" s="89"/>
      <c r="S794" s="89"/>
      <c r="T794" s="89"/>
      <c r="U794" s="89"/>
      <c r="V794" s="89"/>
      <c r="W794" s="89"/>
      <c r="X794" s="89"/>
      <c r="Y794" s="89"/>
      <c r="Z794" s="89"/>
      <c r="AA794" s="89"/>
      <c r="AB794" s="89"/>
      <c r="AC794" s="89"/>
      <c r="AD794" s="89"/>
      <c r="AE794" s="89"/>
      <c r="AF794" s="89"/>
      <c r="AG794" s="89"/>
      <c r="AH794" s="89"/>
      <c r="AI794" s="89"/>
      <c r="AJ794" s="89"/>
      <c r="AK794" s="89"/>
      <c r="AL794" s="89"/>
      <c r="AM794" s="89"/>
      <c r="AN794" s="89"/>
      <c r="AO794" s="89"/>
      <c r="AP794" s="89"/>
      <c r="AQ794" s="89"/>
      <c r="AR794" s="89"/>
      <c r="AS794" s="89"/>
      <c r="AT794" s="89"/>
    </row>
    <row r="795" spans="1:46" ht="35.1" customHeight="1" x14ac:dyDescent="0.2">
      <c r="A795" s="89"/>
      <c r="B795" s="89"/>
      <c r="C795" s="89"/>
      <c r="D795" s="89"/>
      <c r="E795" s="89"/>
      <c r="F795" s="89"/>
      <c r="G795" s="89"/>
      <c r="H795" s="89"/>
      <c r="I795" s="89"/>
      <c r="J795" s="89"/>
      <c r="K795" s="89"/>
      <c r="L795" s="89"/>
      <c r="M795" s="89"/>
      <c r="N795" s="89"/>
      <c r="O795" s="89"/>
      <c r="P795" s="89"/>
      <c r="Q795" s="89"/>
      <c r="R795" s="89"/>
      <c r="S795" s="89"/>
      <c r="T795" s="89"/>
      <c r="U795" s="89"/>
      <c r="V795" s="89"/>
      <c r="W795" s="89"/>
      <c r="X795" s="89"/>
      <c r="Y795" s="89"/>
      <c r="Z795" s="89"/>
      <c r="AA795" s="89"/>
      <c r="AB795" s="89"/>
      <c r="AC795" s="89"/>
      <c r="AD795" s="89"/>
      <c r="AE795" s="89"/>
      <c r="AF795" s="89"/>
      <c r="AG795" s="89"/>
      <c r="AH795" s="89"/>
      <c r="AI795" s="89"/>
      <c r="AJ795" s="89"/>
      <c r="AK795" s="89"/>
      <c r="AL795" s="89"/>
      <c r="AM795" s="89"/>
      <c r="AN795" s="89"/>
      <c r="AO795" s="89"/>
      <c r="AP795" s="89"/>
      <c r="AQ795" s="89"/>
      <c r="AR795" s="89"/>
      <c r="AS795" s="89"/>
      <c r="AT795" s="89"/>
    </row>
    <row r="796" spans="1:46" ht="35.1" customHeight="1" x14ac:dyDescent="0.2">
      <c r="A796" s="89"/>
      <c r="B796" s="89"/>
      <c r="C796" s="89"/>
      <c r="D796" s="89"/>
      <c r="E796" s="89"/>
      <c r="F796" s="89"/>
      <c r="G796" s="89"/>
      <c r="H796" s="89"/>
      <c r="I796" s="89"/>
      <c r="J796" s="89"/>
      <c r="K796" s="89"/>
      <c r="L796" s="89"/>
      <c r="M796" s="89"/>
      <c r="N796" s="89"/>
      <c r="O796" s="89"/>
      <c r="P796" s="89"/>
      <c r="Q796" s="89"/>
      <c r="R796" s="89"/>
      <c r="S796" s="89"/>
      <c r="T796" s="89"/>
      <c r="U796" s="89"/>
      <c r="V796" s="89"/>
      <c r="W796" s="89"/>
      <c r="X796" s="89"/>
      <c r="Y796" s="89"/>
      <c r="Z796" s="89"/>
      <c r="AA796" s="89"/>
      <c r="AB796" s="89"/>
      <c r="AC796" s="89"/>
      <c r="AD796" s="89"/>
      <c r="AE796" s="89"/>
      <c r="AF796" s="89"/>
      <c r="AG796" s="89"/>
      <c r="AH796" s="89"/>
      <c r="AI796" s="89"/>
      <c r="AJ796" s="89"/>
      <c r="AK796" s="89"/>
      <c r="AL796" s="89"/>
      <c r="AM796" s="89"/>
      <c r="AN796" s="89"/>
      <c r="AO796" s="89"/>
      <c r="AP796" s="89"/>
      <c r="AQ796" s="89"/>
      <c r="AR796" s="89"/>
      <c r="AS796" s="89"/>
      <c r="AT796" s="89"/>
    </row>
    <row r="797" spans="1:46" ht="35.1" customHeight="1" x14ac:dyDescent="0.2">
      <c r="A797" s="89"/>
      <c r="B797" s="89"/>
      <c r="C797" s="89"/>
      <c r="D797" s="89"/>
      <c r="E797" s="89"/>
      <c r="F797" s="89"/>
      <c r="G797" s="89"/>
      <c r="H797" s="89"/>
      <c r="I797" s="89"/>
      <c r="J797" s="89"/>
      <c r="K797" s="89"/>
      <c r="L797" s="89"/>
      <c r="M797" s="89"/>
      <c r="N797" s="89"/>
      <c r="O797" s="89"/>
      <c r="P797" s="89"/>
      <c r="Q797" s="89"/>
      <c r="R797" s="89"/>
      <c r="S797" s="89"/>
      <c r="T797" s="89"/>
      <c r="U797" s="89"/>
      <c r="V797" s="89"/>
      <c r="W797" s="89"/>
      <c r="X797" s="89"/>
      <c r="Y797" s="89"/>
      <c r="Z797" s="89"/>
      <c r="AA797" s="89"/>
      <c r="AB797" s="89"/>
      <c r="AC797" s="89"/>
      <c r="AD797" s="89"/>
      <c r="AE797" s="89"/>
      <c r="AF797" s="89"/>
      <c r="AG797" s="89"/>
      <c r="AH797" s="89"/>
      <c r="AI797" s="89"/>
      <c r="AJ797" s="89"/>
      <c r="AK797" s="89"/>
      <c r="AL797" s="89"/>
      <c r="AM797" s="89"/>
      <c r="AN797" s="89"/>
      <c r="AO797" s="89"/>
      <c r="AP797" s="89"/>
      <c r="AQ797" s="89"/>
      <c r="AR797" s="89"/>
      <c r="AS797" s="89"/>
      <c r="AT797" s="89"/>
    </row>
    <row r="798" spans="1:46" ht="35.1" customHeight="1" x14ac:dyDescent="0.2">
      <c r="A798" s="89"/>
      <c r="B798" s="89"/>
      <c r="C798" s="89"/>
      <c r="D798" s="89"/>
      <c r="E798" s="89"/>
      <c r="F798" s="89"/>
      <c r="G798" s="89"/>
      <c r="H798" s="89"/>
      <c r="I798" s="89"/>
      <c r="J798" s="89"/>
      <c r="K798" s="89"/>
      <c r="L798" s="89"/>
      <c r="M798" s="89"/>
      <c r="N798" s="89"/>
      <c r="O798" s="89"/>
      <c r="P798" s="89"/>
      <c r="Q798" s="89"/>
      <c r="R798" s="89"/>
      <c r="S798" s="89"/>
      <c r="T798" s="89"/>
      <c r="U798" s="89"/>
      <c r="V798" s="89"/>
      <c r="W798" s="89"/>
      <c r="X798" s="89"/>
      <c r="Y798" s="89"/>
      <c r="Z798" s="89"/>
      <c r="AA798" s="89"/>
      <c r="AB798" s="89"/>
      <c r="AC798" s="89"/>
      <c r="AD798" s="89"/>
      <c r="AE798" s="89"/>
      <c r="AF798" s="89"/>
      <c r="AG798" s="89"/>
      <c r="AH798" s="89"/>
      <c r="AI798" s="89"/>
      <c r="AJ798" s="89"/>
      <c r="AK798" s="89"/>
      <c r="AL798" s="89"/>
      <c r="AM798" s="89"/>
      <c r="AN798" s="89"/>
      <c r="AO798" s="89"/>
      <c r="AP798" s="89"/>
      <c r="AQ798" s="89"/>
      <c r="AR798" s="89"/>
      <c r="AS798" s="89"/>
      <c r="AT798" s="89"/>
    </row>
    <row r="799" spans="1:46" ht="35.1" customHeight="1" x14ac:dyDescent="0.2">
      <c r="A799" s="89"/>
      <c r="B799" s="89"/>
      <c r="C799" s="89"/>
      <c r="D799" s="89"/>
      <c r="E799" s="89"/>
      <c r="F799" s="89"/>
      <c r="G799" s="89"/>
      <c r="H799" s="89"/>
      <c r="I799" s="89"/>
      <c r="J799" s="89"/>
      <c r="K799" s="89"/>
      <c r="L799" s="89"/>
      <c r="M799" s="89"/>
      <c r="N799" s="89"/>
      <c r="O799" s="89"/>
      <c r="P799" s="89"/>
      <c r="Q799" s="89"/>
      <c r="R799" s="89"/>
      <c r="S799" s="89"/>
      <c r="T799" s="89"/>
      <c r="U799" s="89"/>
      <c r="V799" s="89"/>
      <c r="W799" s="89"/>
      <c r="X799" s="89"/>
      <c r="Y799" s="89"/>
      <c r="Z799" s="89"/>
      <c r="AA799" s="89"/>
      <c r="AB799" s="89"/>
      <c r="AC799" s="89"/>
      <c r="AD799" s="89"/>
      <c r="AE799" s="89"/>
      <c r="AF799" s="89"/>
      <c r="AG799" s="89"/>
      <c r="AH799" s="89"/>
      <c r="AI799" s="89"/>
      <c r="AJ799" s="89"/>
      <c r="AK799" s="89"/>
      <c r="AL799" s="89"/>
      <c r="AM799" s="89"/>
      <c r="AN799" s="89"/>
      <c r="AO799" s="89"/>
      <c r="AP799" s="89"/>
      <c r="AQ799" s="89"/>
      <c r="AR799" s="89"/>
      <c r="AS799" s="89"/>
      <c r="AT799" s="89"/>
    </row>
    <row r="800" spans="1:46" ht="35.1" customHeight="1" x14ac:dyDescent="0.2">
      <c r="A800" s="89"/>
      <c r="B800" s="89"/>
      <c r="C800" s="89"/>
      <c r="D800" s="89"/>
      <c r="E800" s="89"/>
      <c r="F800" s="89"/>
      <c r="G800" s="89"/>
      <c r="H800" s="89"/>
      <c r="I800" s="89"/>
      <c r="J800" s="89"/>
      <c r="K800" s="89"/>
      <c r="L800" s="89"/>
      <c r="M800" s="89"/>
      <c r="N800" s="89"/>
      <c r="O800" s="89"/>
      <c r="P800" s="89"/>
      <c r="Q800" s="89"/>
      <c r="R800" s="89"/>
      <c r="S800" s="89"/>
      <c r="T800" s="89"/>
      <c r="U800" s="89"/>
      <c r="V800" s="89"/>
      <c r="W800" s="89"/>
      <c r="X800" s="89"/>
      <c r="Y800" s="89"/>
      <c r="Z800" s="89"/>
      <c r="AA800" s="89"/>
      <c r="AB800" s="89"/>
      <c r="AC800" s="89"/>
      <c r="AD800" s="89"/>
      <c r="AE800" s="89"/>
      <c r="AF800" s="89"/>
      <c r="AG800" s="89"/>
      <c r="AH800" s="89"/>
      <c r="AI800" s="89"/>
      <c r="AJ800" s="89"/>
      <c r="AK800" s="89"/>
      <c r="AL800" s="89"/>
      <c r="AM800" s="89"/>
      <c r="AN800" s="89"/>
      <c r="AO800" s="89"/>
      <c r="AP800" s="89"/>
      <c r="AQ800" s="89"/>
      <c r="AR800" s="89"/>
      <c r="AS800" s="89"/>
      <c r="AT800" s="89"/>
    </row>
    <row r="801" spans="1:46" ht="35.1" customHeight="1" x14ac:dyDescent="0.2">
      <c r="A801" s="89"/>
      <c r="B801" s="89"/>
      <c r="C801" s="89"/>
      <c r="D801" s="89"/>
      <c r="E801" s="89"/>
      <c r="F801" s="89"/>
      <c r="G801" s="89"/>
      <c r="H801" s="89"/>
      <c r="I801" s="89"/>
      <c r="J801" s="89"/>
      <c r="K801" s="89"/>
      <c r="L801" s="89"/>
      <c r="M801" s="89"/>
      <c r="N801" s="89"/>
      <c r="O801" s="89"/>
      <c r="P801" s="89"/>
      <c r="Q801" s="89"/>
      <c r="R801" s="89"/>
      <c r="S801" s="89"/>
      <c r="T801" s="89"/>
      <c r="U801" s="89"/>
      <c r="V801" s="89"/>
      <c r="W801" s="89"/>
      <c r="X801" s="89"/>
      <c r="Y801" s="89"/>
      <c r="Z801" s="89"/>
      <c r="AA801" s="89"/>
      <c r="AB801" s="89"/>
      <c r="AC801" s="89"/>
      <c r="AD801" s="89"/>
      <c r="AE801" s="89"/>
      <c r="AF801" s="89"/>
      <c r="AG801" s="89"/>
      <c r="AH801" s="89"/>
      <c r="AI801" s="89"/>
      <c r="AJ801" s="89"/>
      <c r="AK801" s="89"/>
      <c r="AL801" s="89"/>
      <c r="AM801" s="89"/>
      <c r="AN801" s="89"/>
      <c r="AO801" s="89"/>
      <c r="AP801" s="89"/>
      <c r="AQ801" s="89"/>
      <c r="AR801" s="89"/>
      <c r="AS801" s="89"/>
      <c r="AT801" s="89"/>
    </row>
    <row r="802" spans="1:46" ht="35.1" customHeight="1" x14ac:dyDescent="0.2">
      <c r="A802" s="89"/>
      <c r="B802" s="89"/>
      <c r="C802" s="89"/>
      <c r="D802" s="89"/>
      <c r="E802" s="89"/>
      <c r="F802" s="89"/>
      <c r="G802" s="89"/>
      <c r="H802" s="89"/>
      <c r="I802" s="89"/>
      <c r="J802" s="89"/>
      <c r="K802" s="89"/>
      <c r="L802" s="89"/>
      <c r="M802" s="89"/>
      <c r="N802" s="89"/>
      <c r="O802" s="89"/>
      <c r="P802" s="89"/>
      <c r="Q802" s="89"/>
      <c r="R802" s="89"/>
      <c r="S802" s="89"/>
      <c r="T802" s="89"/>
      <c r="U802" s="89"/>
      <c r="V802" s="89"/>
      <c r="W802" s="89"/>
      <c r="X802" s="89"/>
      <c r="Y802" s="89"/>
      <c r="Z802" s="89"/>
      <c r="AA802" s="89"/>
      <c r="AB802" s="89"/>
      <c r="AC802" s="89"/>
      <c r="AD802" s="89"/>
      <c r="AE802" s="89"/>
      <c r="AF802" s="89"/>
      <c r="AG802" s="89"/>
      <c r="AH802" s="89"/>
      <c r="AI802" s="89"/>
      <c r="AJ802" s="89"/>
      <c r="AK802" s="89"/>
      <c r="AL802" s="89"/>
      <c r="AM802" s="89"/>
      <c r="AN802" s="89"/>
      <c r="AO802" s="89"/>
      <c r="AP802" s="89"/>
      <c r="AQ802" s="89"/>
      <c r="AR802" s="89"/>
      <c r="AS802" s="89"/>
      <c r="AT802" s="89"/>
    </row>
    <row r="803" spans="1:46" ht="35.1" customHeight="1" x14ac:dyDescent="0.2">
      <c r="A803" s="89"/>
      <c r="B803" s="89"/>
      <c r="C803" s="89"/>
      <c r="D803" s="89"/>
      <c r="E803" s="89"/>
      <c r="F803" s="89"/>
      <c r="G803" s="89"/>
      <c r="H803" s="89"/>
      <c r="I803" s="89"/>
      <c r="J803" s="89"/>
      <c r="K803" s="89"/>
      <c r="L803" s="89"/>
      <c r="M803" s="89"/>
      <c r="N803" s="89"/>
      <c r="O803" s="89"/>
      <c r="P803" s="89"/>
      <c r="Q803" s="89"/>
      <c r="R803" s="89"/>
      <c r="S803" s="89"/>
      <c r="T803" s="89"/>
      <c r="U803" s="89"/>
      <c r="V803" s="89"/>
      <c r="W803" s="89"/>
      <c r="X803" s="89"/>
      <c r="Y803" s="89"/>
      <c r="Z803" s="89"/>
      <c r="AA803" s="89"/>
      <c r="AB803" s="89"/>
      <c r="AC803" s="89"/>
      <c r="AD803" s="89"/>
      <c r="AE803" s="89"/>
      <c r="AF803" s="89"/>
      <c r="AG803" s="89"/>
      <c r="AH803" s="89"/>
      <c r="AI803" s="89"/>
      <c r="AJ803" s="89"/>
      <c r="AK803" s="89"/>
      <c r="AL803" s="89"/>
      <c r="AM803" s="89"/>
      <c r="AN803" s="89"/>
      <c r="AO803" s="89"/>
      <c r="AP803" s="89"/>
      <c r="AQ803" s="89"/>
      <c r="AR803" s="89"/>
      <c r="AS803" s="89"/>
      <c r="AT803" s="89"/>
    </row>
    <row r="804" spans="1:46" ht="35.1" customHeight="1" x14ac:dyDescent="0.2">
      <c r="A804" s="89"/>
      <c r="B804" s="89"/>
      <c r="C804" s="89"/>
      <c r="D804" s="89"/>
      <c r="E804" s="89"/>
      <c r="F804" s="89"/>
      <c r="G804" s="89"/>
      <c r="H804" s="89"/>
      <c r="I804" s="89"/>
      <c r="J804" s="89"/>
      <c r="K804" s="89"/>
      <c r="L804" s="89"/>
      <c r="M804" s="89"/>
      <c r="N804" s="89"/>
      <c r="O804" s="89"/>
      <c r="P804" s="89"/>
      <c r="Q804" s="89"/>
      <c r="R804" s="89"/>
      <c r="S804" s="89"/>
      <c r="T804" s="89"/>
      <c r="U804" s="89"/>
      <c r="V804" s="89"/>
      <c r="W804" s="89"/>
      <c r="X804" s="89"/>
      <c r="Y804" s="89"/>
      <c r="Z804" s="89"/>
      <c r="AA804" s="89"/>
      <c r="AB804" s="89"/>
      <c r="AC804" s="89"/>
      <c r="AD804" s="89"/>
      <c r="AE804" s="89"/>
      <c r="AF804" s="89"/>
      <c r="AG804" s="89"/>
      <c r="AH804" s="89"/>
      <c r="AI804" s="89"/>
      <c r="AJ804" s="89"/>
      <c r="AK804" s="89"/>
      <c r="AL804" s="89"/>
      <c r="AM804" s="89"/>
      <c r="AN804" s="89"/>
      <c r="AO804" s="89"/>
      <c r="AP804" s="89"/>
      <c r="AQ804" s="89"/>
      <c r="AR804" s="89"/>
      <c r="AS804" s="89"/>
      <c r="AT804" s="89"/>
    </row>
    <row r="805" spans="1:46" ht="35.1" customHeight="1" x14ac:dyDescent="0.2">
      <c r="A805" s="89"/>
      <c r="B805" s="89"/>
      <c r="C805" s="89"/>
      <c r="D805" s="89"/>
      <c r="E805" s="89"/>
      <c r="F805" s="89"/>
      <c r="G805" s="89"/>
      <c r="H805" s="89"/>
      <c r="I805" s="89"/>
      <c r="J805" s="89"/>
      <c r="K805" s="89"/>
      <c r="L805" s="89"/>
      <c r="M805" s="89"/>
      <c r="N805" s="89"/>
      <c r="O805" s="89"/>
      <c r="P805" s="89"/>
      <c r="Q805" s="89"/>
      <c r="R805" s="89"/>
      <c r="S805" s="89"/>
      <c r="T805" s="89"/>
      <c r="U805" s="89"/>
      <c r="V805" s="89"/>
      <c r="W805" s="89"/>
      <c r="X805" s="89"/>
      <c r="Y805" s="89"/>
      <c r="Z805" s="89"/>
      <c r="AA805" s="89"/>
      <c r="AB805" s="89"/>
      <c r="AC805" s="89"/>
      <c r="AD805" s="89"/>
      <c r="AE805" s="89"/>
      <c r="AF805" s="89"/>
      <c r="AG805" s="89"/>
      <c r="AH805" s="89"/>
      <c r="AI805" s="89"/>
      <c r="AJ805" s="89"/>
      <c r="AK805" s="89"/>
      <c r="AL805" s="89"/>
      <c r="AM805" s="89"/>
      <c r="AN805" s="89"/>
      <c r="AO805" s="89"/>
      <c r="AP805" s="89"/>
      <c r="AQ805" s="89"/>
      <c r="AR805" s="89"/>
      <c r="AS805" s="89"/>
      <c r="AT805" s="89"/>
    </row>
    <row r="806" spans="1:46" ht="35.1" customHeight="1" x14ac:dyDescent="0.2">
      <c r="A806" s="89"/>
      <c r="B806" s="89"/>
      <c r="C806" s="89"/>
      <c r="D806" s="89"/>
      <c r="E806" s="89"/>
      <c r="F806" s="89"/>
      <c r="G806" s="89"/>
      <c r="H806" s="89"/>
      <c r="I806" s="89"/>
      <c r="J806" s="89"/>
      <c r="K806" s="89"/>
      <c r="L806" s="89"/>
      <c r="M806" s="89"/>
      <c r="N806" s="89"/>
      <c r="O806" s="89"/>
      <c r="P806" s="89"/>
      <c r="Q806" s="89"/>
      <c r="R806" s="89"/>
      <c r="S806" s="89"/>
      <c r="T806" s="89"/>
      <c r="U806" s="89"/>
      <c r="V806" s="89"/>
      <c r="W806" s="89"/>
      <c r="X806" s="89"/>
      <c r="Y806" s="89"/>
      <c r="Z806" s="89"/>
      <c r="AA806" s="89"/>
      <c r="AB806" s="89"/>
      <c r="AC806" s="89"/>
      <c r="AD806" s="89"/>
      <c r="AE806" s="89"/>
      <c r="AF806" s="89"/>
      <c r="AG806" s="89"/>
      <c r="AH806" s="89"/>
      <c r="AI806" s="89"/>
      <c r="AJ806" s="89"/>
      <c r="AK806" s="89"/>
      <c r="AL806" s="89"/>
      <c r="AM806" s="89"/>
      <c r="AN806" s="89"/>
      <c r="AO806" s="89"/>
      <c r="AP806" s="89"/>
      <c r="AQ806" s="89"/>
      <c r="AR806" s="89"/>
      <c r="AS806" s="89"/>
      <c r="AT806" s="89"/>
    </row>
    <row r="807" spans="1:46" ht="35.1" customHeight="1" x14ac:dyDescent="0.2">
      <c r="A807" s="89"/>
      <c r="B807" s="89"/>
      <c r="C807" s="89"/>
      <c r="D807" s="89"/>
      <c r="E807" s="89"/>
      <c r="F807" s="89"/>
      <c r="G807" s="89"/>
      <c r="H807" s="89"/>
      <c r="I807" s="89"/>
      <c r="J807" s="89"/>
      <c r="K807" s="89"/>
      <c r="L807" s="89"/>
      <c r="M807" s="89"/>
      <c r="N807" s="89"/>
      <c r="O807" s="89"/>
      <c r="P807" s="89"/>
      <c r="Q807" s="89"/>
      <c r="R807" s="89"/>
      <c r="S807" s="89"/>
      <c r="T807" s="89"/>
      <c r="U807" s="89"/>
      <c r="V807" s="89"/>
      <c r="W807" s="89"/>
      <c r="X807" s="89"/>
      <c r="Y807" s="89"/>
      <c r="Z807" s="89"/>
      <c r="AA807" s="89"/>
      <c r="AB807" s="89"/>
      <c r="AC807" s="89"/>
      <c r="AD807" s="89"/>
      <c r="AE807" s="89"/>
      <c r="AF807" s="89"/>
      <c r="AG807" s="89"/>
      <c r="AH807" s="89"/>
      <c r="AI807" s="89"/>
      <c r="AJ807" s="89"/>
      <c r="AK807" s="89"/>
      <c r="AL807" s="89"/>
      <c r="AM807" s="89"/>
      <c r="AN807" s="89"/>
      <c r="AO807" s="89"/>
      <c r="AP807" s="89"/>
      <c r="AQ807" s="89"/>
      <c r="AR807" s="89"/>
      <c r="AS807" s="89"/>
      <c r="AT807" s="89"/>
    </row>
    <row r="808" spans="1:46" ht="35.1" customHeight="1" x14ac:dyDescent="0.2">
      <c r="A808" s="89"/>
      <c r="B808" s="89"/>
      <c r="C808" s="89"/>
      <c r="D808" s="89"/>
      <c r="E808" s="89"/>
      <c r="F808" s="89"/>
      <c r="G808" s="89"/>
      <c r="H808" s="89"/>
      <c r="I808" s="89"/>
      <c r="J808" s="89"/>
      <c r="K808" s="89"/>
      <c r="L808" s="89"/>
      <c r="M808" s="89"/>
      <c r="N808" s="89"/>
      <c r="O808" s="89"/>
      <c r="P808" s="89"/>
      <c r="Q808" s="89"/>
      <c r="R808" s="89"/>
      <c r="S808" s="89"/>
      <c r="T808" s="89"/>
      <c r="U808" s="89"/>
      <c r="V808" s="89"/>
      <c r="W808" s="89"/>
      <c r="X808" s="89"/>
      <c r="Y808" s="89"/>
      <c r="Z808" s="89"/>
      <c r="AA808" s="89"/>
      <c r="AB808" s="89"/>
      <c r="AC808" s="89"/>
      <c r="AD808" s="89"/>
      <c r="AE808" s="89"/>
      <c r="AF808" s="89"/>
      <c r="AG808" s="89"/>
      <c r="AH808" s="89"/>
      <c r="AI808" s="89"/>
      <c r="AJ808" s="89"/>
      <c r="AK808" s="89"/>
      <c r="AL808" s="89"/>
      <c r="AM808" s="89"/>
      <c r="AN808" s="89"/>
      <c r="AO808" s="89"/>
      <c r="AP808" s="89"/>
      <c r="AQ808" s="89"/>
      <c r="AR808" s="89"/>
      <c r="AS808" s="89"/>
      <c r="AT808" s="89"/>
    </row>
    <row r="809" spans="1:46" ht="35.1" customHeight="1" x14ac:dyDescent="0.2">
      <c r="A809" s="89"/>
      <c r="B809" s="89"/>
      <c r="C809" s="89"/>
      <c r="D809" s="89"/>
      <c r="E809" s="89"/>
      <c r="F809" s="89"/>
      <c r="G809" s="89"/>
      <c r="H809" s="89"/>
      <c r="I809" s="89"/>
      <c r="J809" s="89"/>
      <c r="K809" s="89"/>
      <c r="L809" s="89"/>
      <c r="M809" s="89"/>
      <c r="N809" s="89"/>
      <c r="O809" s="89"/>
      <c r="P809" s="89"/>
      <c r="Q809" s="89"/>
      <c r="R809" s="89"/>
      <c r="S809" s="89"/>
      <c r="T809" s="89"/>
      <c r="U809" s="89"/>
      <c r="V809" s="89"/>
      <c r="W809" s="89"/>
      <c r="X809" s="89"/>
      <c r="Y809" s="89"/>
      <c r="Z809" s="89"/>
      <c r="AA809" s="89"/>
      <c r="AB809" s="89"/>
      <c r="AC809" s="89"/>
      <c r="AD809" s="89"/>
      <c r="AE809" s="89"/>
      <c r="AF809" s="89"/>
      <c r="AG809" s="89"/>
      <c r="AH809" s="89"/>
      <c r="AI809" s="89"/>
      <c r="AJ809" s="89"/>
      <c r="AK809" s="89"/>
      <c r="AL809" s="89"/>
      <c r="AM809" s="89"/>
      <c r="AN809" s="89"/>
      <c r="AO809" s="89"/>
      <c r="AP809" s="89"/>
      <c r="AQ809" s="89"/>
      <c r="AR809" s="89"/>
      <c r="AS809" s="89"/>
      <c r="AT809" s="89"/>
    </row>
    <row r="810" spans="1:46" ht="35.1" customHeight="1" x14ac:dyDescent="0.2">
      <c r="A810" s="89"/>
      <c r="B810" s="89"/>
      <c r="C810" s="89"/>
      <c r="D810" s="89"/>
      <c r="E810" s="89"/>
      <c r="F810" s="89"/>
      <c r="G810" s="89"/>
      <c r="H810" s="89"/>
      <c r="I810" s="89"/>
      <c r="J810" s="89"/>
      <c r="K810" s="89"/>
      <c r="L810" s="89"/>
      <c r="M810" s="89"/>
      <c r="N810" s="89"/>
      <c r="O810" s="89"/>
      <c r="P810" s="89"/>
      <c r="Q810" s="89"/>
      <c r="R810" s="89"/>
      <c r="S810" s="89"/>
      <c r="T810" s="89"/>
      <c r="U810" s="89"/>
      <c r="V810" s="89"/>
      <c r="W810" s="89"/>
      <c r="X810" s="89"/>
      <c r="Y810" s="89"/>
      <c r="Z810" s="89"/>
      <c r="AA810" s="89"/>
      <c r="AB810" s="89"/>
      <c r="AC810" s="89"/>
      <c r="AD810" s="89"/>
      <c r="AE810" s="89"/>
      <c r="AF810" s="89"/>
      <c r="AG810" s="89"/>
      <c r="AH810" s="89"/>
      <c r="AI810" s="89"/>
      <c r="AJ810" s="89"/>
      <c r="AK810" s="89"/>
      <c r="AL810" s="89"/>
      <c r="AM810" s="89"/>
      <c r="AN810" s="89"/>
      <c r="AO810" s="89"/>
      <c r="AP810" s="89"/>
      <c r="AQ810" s="89"/>
      <c r="AR810" s="89"/>
      <c r="AS810" s="89"/>
      <c r="AT810" s="89"/>
    </row>
    <row r="811" spans="1:46" ht="35.1" customHeight="1" x14ac:dyDescent="0.2">
      <c r="A811" s="89"/>
      <c r="B811" s="89"/>
      <c r="C811" s="89"/>
      <c r="D811" s="89"/>
      <c r="E811" s="89"/>
      <c r="F811" s="89"/>
      <c r="G811" s="89"/>
      <c r="H811" s="89"/>
      <c r="I811" s="89"/>
      <c r="J811" s="89"/>
      <c r="K811" s="89"/>
      <c r="L811" s="89"/>
      <c r="M811" s="89"/>
      <c r="N811" s="89"/>
      <c r="O811" s="89"/>
      <c r="P811" s="89"/>
      <c r="Q811" s="89"/>
      <c r="R811" s="89"/>
      <c r="S811" s="89"/>
      <c r="T811" s="89"/>
      <c r="U811" s="89"/>
      <c r="V811" s="89"/>
      <c r="W811" s="89"/>
      <c r="X811" s="89"/>
      <c r="Y811" s="89"/>
      <c r="Z811" s="89"/>
      <c r="AA811" s="89"/>
      <c r="AB811" s="89"/>
      <c r="AC811" s="89"/>
      <c r="AD811" s="89"/>
      <c r="AE811" s="89"/>
      <c r="AF811" s="89"/>
      <c r="AG811" s="89"/>
      <c r="AH811" s="89"/>
      <c r="AI811" s="89"/>
      <c r="AJ811" s="89"/>
      <c r="AK811" s="89"/>
      <c r="AL811" s="89"/>
      <c r="AM811" s="89"/>
      <c r="AN811" s="89"/>
      <c r="AO811" s="89"/>
      <c r="AP811" s="89"/>
      <c r="AQ811" s="89"/>
      <c r="AR811" s="89"/>
      <c r="AS811" s="89"/>
      <c r="AT811" s="89"/>
    </row>
    <row r="812" spans="1:46" ht="35.1" customHeight="1" x14ac:dyDescent="0.2">
      <c r="A812" s="89"/>
      <c r="B812" s="89"/>
      <c r="C812" s="89"/>
      <c r="D812" s="89"/>
      <c r="E812" s="89"/>
      <c r="F812" s="89"/>
      <c r="G812" s="89"/>
      <c r="H812" s="89"/>
      <c r="I812" s="89"/>
      <c r="J812" s="89"/>
      <c r="K812" s="89"/>
      <c r="L812" s="89"/>
      <c r="M812" s="89"/>
      <c r="N812" s="89"/>
      <c r="O812" s="89"/>
      <c r="P812" s="89"/>
      <c r="Q812" s="89"/>
      <c r="R812" s="89"/>
      <c r="S812" s="89"/>
      <c r="T812" s="89"/>
      <c r="U812" s="89"/>
      <c r="V812" s="89"/>
      <c r="W812" s="89"/>
      <c r="X812" s="89"/>
      <c r="Y812" s="89"/>
      <c r="Z812" s="89"/>
      <c r="AA812" s="89"/>
      <c r="AB812" s="89"/>
      <c r="AC812" s="89"/>
      <c r="AD812" s="89"/>
      <c r="AE812" s="89"/>
      <c r="AF812" s="89"/>
      <c r="AG812" s="89"/>
      <c r="AH812" s="89"/>
      <c r="AI812" s="89"/>
      <c r="AJ812" s="89"/>
      <c r="AK812" s="89"/>
      <c r="AL812" s="89"/>
      <c r="AM812" s="89"/>
      <c r="AN812" s="89"/>
      <c r="AO812" s="89"/>
      <c r="AP812" s="89"/>
      <c r="AQ812" s="89"/>
      <c r="AR812" s="89"/>
      <c r="AS812" s="89"/>
      <c r="AT812" s="89"/>
    </row>
    <row r="813" spans="1:46" ht="35.1" customHeight="1" x14ac:dyDescent="0.2">
      <c r="A813" s="89"/>
      <c r="B813" s="89"/>
      <c r="C813" s="89"/>
      <c r="D813" s="89"/>
      <c r="E813" s="89"/>
      <c r="F813" s="89"/>
      <c r="G813" s="89"/>
      <c r="H813" s="89"/>
      <c r="I813" s="89"/>
      <c r="J813" s="89"/>
      <c r="K813" s="89"/>
      <c r="L813" s="89"/>
      <c r="M813" s="89"/>
      <c r="N813" s="89"/>
      <c r="O813" s="89"/>
      <c r="P813" s="89"/>
      <c r="Q813" s="89"/>
      <c r="R813" s="89"/>
      <c r="S813" s="89"/>
      <c r="T813" s="89"/>
      <c r="U813" s="89"/>
      <c r="V813" s="89"/>
      <c r="W813" s="89"/>
      <c r="X813" s="89"/>
      <c r="Y813" s="89"/>
      <c r="Z813" s="89"/>
      <c r="AA813" s="89"/>
      <c r="AB813" s="89"/>
      <c r="AC813" s="89"/>
      <c r="AD813" s="89"/>
      <c r="AE813" s="89"/>
      <c r="AF813" s="89"/>
      <c r="AG813" s="89"/>
      <c r="AH813" s="89"/>
      <c r="AI813" s="89"/>
      <c r="AJ813" s="89"/>
      <c r="AK813" s="89"/>
      <c r="AL813" s="89"/>
      <c r="AM813" s="89"/>
      <c r="AN813" s="89"/>
      <c r="AO813" s="89"/>
      <c r="AP813" s="89"/>
      <c r="AQ813" s="89"/>
      <c r="AR813" s="89"/>
      <c r="AS813" s="89"/>
      <c r="AT813" s="89"/>
    </row>
    <row r="814" spans="1:46" ht="35.1" customHeight="1" x14ac:dyDescent="0.2">
      <c r="A814" s="89"/>
      <c r="B814" s="89"/>
      <c r="C814" s="89"/>
      <c r="D814" s="89"/>
      <c r="E814" s="89"/>
      <c r="F814" s="89"/>
      <c r="G814" s="89"/>
      <c r="H814" s="89"/>
      <c r="I814" s="89"/>
      <c r="J814" s="89"/>
      <c r="K814" s="89"/>
      <c r="L814" s="89"/>
      <c r="M814" s="89"/>
      <c r="N814" s="89"/>
      <c r="O814" s="89"/>
      <c r="P814" s="89"/>
      <c r="Q814" s="89"/>
      <c r="R814" s="89"/>
      <c r="S814" s="89"/>
      <c r="T814" s="89"/>
      <c r="U814" s="89"/>
      <c r="V814" s="89"/>
      <c r="W814" s="89"/>
      <c r="X814" s="89"/>
      <c r="Y814" s="89"/>
      <c r="Z814" s="89"/>
      <c r="AA814" s="89"/>
      <c r="AB814" s="89"/>
      <c r="AC814" s="89"/>
      <c r="AD814" s="89"/>
      <c r="AE814" s="89"/>
      <c r="AF814" s="89"/>
      <c r="AG814" s="89"/>
      <c r="AH814" s="89"/>
      <c r="AI814" s="89"/>
      <c r="AJ814" s="89"/>
      <c r="AK814" s="89"/>
      <c r="AL814" s="89"/>
      <c r="AM814" s="89"/>
      <c r="AN814" s="89"/>
      <c r="AO814" s="89"/>
      <c r="AP814" s="89"/>
      <c r="AQ814" s="89"/>
      <c r="AR814" s="89"/>
      <c r="AS814" s="89"/>
      <c r="AT814" s="89"/>
    </row>
    <row r="815" spans="1:46" ht="35.1" customHeight="1" x14ac:dyDescent="0.2">
      <c r="A815" s="89"/>
      <c r="B815" s="89"/>
      <c r="C815" s="89"/>
      <c r="D815" s="89"/>
      <c r="E815" s="89"/>
      <c r="F815" s="89"/>
      <c r="G815" s="89"/>
      <c r="H815" s="89"/>
      <c r="I815" s="89"/>
      <c r="J815" s="89"/>
      <c r="K815" s="89"/>
      <c r="L815" s="89"/>
      <c r="M815" s="89"/>
      <c r="N815" s="89"/>
      <c r="O815" s="89"/>
      <c r="P815" s="89"/>
      <c r="Q815" s="89"/>
      <c r="R815" s="89"/>
      <c r="S815" s="89"/>
      <c r="T815" s="89"/>
      <c r="U815" s="89"/>
      <c r="V815" s="89"/>
      <c r="W815" s="89"/>
      <c r="X815" s="89"/>
      <c r="Y815" s="89"/>
      <c r="Z815" s="89"/>
      <c r="AA815" s="89"/>
      <c r="AB815" s="89"/>
      <c r="AC815" s="89"/>
      <c r="AD815" s="89"/>
      <c r="AE815" s="89"/>
      <c r="AF815" s="89"/>
      <c r="AG815" s="89"/>
      <c r="AH815" s="89"/>
      <c r="AI815" s="89"/>
      <c r="AJ815" s="89"/>
      <c r="AK815" s="89"/>
      <c r="AL815" s="89"/>
      <c r="AM815" s="89"/>
      <c r="AN815" s="89"/>
      <c r="AO815" s="89"/>
      <c r="AP815" s="89"/>
      <c r="AQ815" s="89"/>
      <c r="AR815" s="89"/>
      <c r="AS815" s="89"/>
      <c r="AT815" s="89"/>
    </row>
    <row r="816" spans="1:46" ht="35.1" customHeight="1" x14ac:dyDescent="0.2">
      <c r="A816" s="89"/>
      <c r="B816" s="89"/>
      <c r="C816" s="89"/>
      <c r="D816" s="89"/>
      <c r="E816" s="89"/>
      <c r="F816" s="89"/>
      <c r="G816" s="89"/>
      <c r="H816" s="89"/>
      <c r="I816" s="89"/>
      <c r="J816" s="89"/>
      <c r="K816" s="89"/>
      <c r="L816" s="89"/>
      <c r="M816" s="89"/>
      <c r="N816" s="89"/>
      <c r="O816" s="89"/>
      <c r="P816" s="89"/>
      <c r="Q816" s="89"/>
      <c r="R816" s="89"/>
      <c r="S816" s="89"/>
      <c r="T816" s="89"/>
      <c r="U816" s="89"/>
      <c r="V816" s="89"/>
      <c r="W816" s="89"/>
      <c r="X816" s="89"/>
      <c r="Y816" s="89"/>
      <c r="Z816" s="89"/>
      <c r="AA816" s="89"/>
      <c r="AB816" s="89"/>
      <c r="AC816" s="89"/>
      <c r="AD816" s="89"/>
      <c r="AE816" s="89"/>
      <c r="AF816" s="89"/>
      <c r="AG816" s="89"/>
      <c r="AH816" s="89"/>
      <c r="AI816" s="89"/>
      <c r="AJ816" s="89"/>
      <c r="AK816" s="89"/>
      <c r="AL816" s="89"/>
      <c r="AM816" s="89"/>
      <c r="AN816" s="89"/>
      <c r="AO816" s="89"/>
      <c r="AP816" s="89"/>
      <c r="AQ816" s="89"/>
      <c r="AR816" s="89"/>
      <c r="AS816" s="89"/>
      <c r="AT816" s="89"/>
    </row>
    <row r="817" spans="1:46" ht="35.1" customHeight="1" x14ac:dyDescent="0.2">
      <c r="A817" s="89"/>
      <c r="B817" s="89"/>
      <c r="C817" s="89"/>
      <c r="D817" s="89"/>
      <c r="E817" s="89"/>
      <c r="F817" s="89"/>
      <c r="G817" s="89"/>
      <c r="H817" s="89"/>
      <c r="I817" s="89"/>
      <c r="J817" s="89"/>
      <c r="K817" s="89"/>
      <c r="L817" s="89"/>
      <c r="M817" s="89"/>
      <c r="N817" s="89"/>
      <c r="O817" s="89"/>
      <c r="P817" s="89"/>
      <c r="Q817" s="89"/>
      <c r="R817" s="89"/>
      <c r="S817" s="89"/>
      <c r="T817" s="89"/>
      <c r="U817" s="89"/>
      <c r="V817" s="89"/>
      <c r="W817" s="89"/>
      <c r="X817" s="89"/>
      <c r="Y817" s="89"/>
      <c r="Z817" s="89"/>
      <c r="AA817" s="89"/>
      <c r="AB817" s="89"/>
      <c r="AC817" s="89"/>
      <c r="AD817" s="89"/>
      <c r="AE817" s="89"/>
      <c r="AF817" s="89"/>
      <c r="AG817" s="89"/>
      <c r="AH817" s="89"/>
      <c r="AI817" s="89"/>
      <c r="AJ817" s="89"/>
      <c r="AK817" s="89"/>
      <c r="AL817" s="89"/>
      <c r="AM817" s="89"/>
      <c r="AN817" s="89"/>
      <c r="AO817" s="89"/>
      <c r="AP817" s="89"/>
      <c r="AQ817" s="89"/>
      <c r="AR817" s="89"/>
      <c r="AS817" s="89"/>
      <c r="AT817" s="89"/>
    </row>
    <row r="818" spans="1:46" ht="35.1" customHeight="1" x14ac:dyDescent="0.2">
      <c r="A818" s="89"/>
      <c r="B818" s="89"/>
      <c r="C818" s="89"/>
      <c r="D818" s="89"/>
      <c r="E818" s="89"/>
      <c r="F818" s="89"/>
      <c r="G818" s="89"/>
      <c r="H818" s="89"/>
      <c r="I818" s="89"/>
      <c r="J818" s="89"/>
      <c r="K818" s="89"/>
      <c r="L818" s="89"/>
      <c r="M818" s="89"/>
      <c r="N818" s="89"/>
      <c r="O818" s="89"/>
      <c r="P818" s="89"/>
      <c r="Q818" s="89"/>
      <c r="R818" s="89"/>
      <c r="S818" s="89"/>
      <c r="T818" s="89"/>
      <c r="U818" s="89"/>
      <c r="V818" s="89"/>
      <c r="W818" s="89"/>
      <c r="X818" s="89"/>
      <c r="Y818" s="89"/>
      <c r="Z818" s="89"/>
      <c r="AA818" s="89"/>
      <c r="AB818" s="89"/>
      <c r="AC818" s="89"/>
      <c r="AD818" s="89"/>
      <c r="AE818" s="89"/>
      <c r="AF818" s="89"/>
      <c r="AG818" s="89"/>
      <c r="AH818" s="89"/>
      <c r="AI818" s="89"/>
      <c r="AJ818" s="89"/>
      <c r="AK818" s="89"/>
      <c r="AL818" s="89"/>
      <c r="AM818" s="89"/>
      <c r="AN818" s="89"/>
      <c r="AO818" s="89"/>
      <c r="AP818" s="89"/>
      <c r="AQ818" s="89"/>
      <c r="AR818" s="89"/>
      <c r="AS818" s="89"/>
      <c r="AT818" s="89"/>
    </row>
    <row r="819" spans="1:46" ht="35.1" customHeight="1" x14ac:dyDescent="0.2">
      <c r="A819" s="89"/>
      <c r="B819" s="89"/>
      <c r="C819" s="89"/>
      <c r="D819" s="89"/>
      <c r="E819" s="89"/>
      <c r="F819" s="89"/>
      <c r="G819" s="89"/>
      <c r="H819" s="89"/>
      <c r="I819" s="89"/>
      <c r="J819" s="89"/>
      <c r="K819" s="89"/>
      <c r="L819" s="89"/>
      <c r="M819" s="89"/>
      <c r="N819" s="89"/>
      <c r="O819" s="89"/>
      <c r="P819" s="89"/>
      <c r="Q819" s="89"/>
      <c r="R819" s="89"/>
      <c r="S819" s="89"/>
      <c r="T819" s="89"/>
      <c r="U819" s="89"/>
      <c r="V819" s="89"/>
      <c r="W819" s="89"/>
      <c r="X819" s="89"/>
      <c r="Y819" s="89"/>
      <c r="Z819" s="89"/>
      <c r="AA819" s="89"/>
      <c r="AB819" s="89"/>
      <c r="AC819" s="89"/>
      <c r="AD819" s="89"/>
      <c r="AE819" s="89"/>
      <c r="AF819" s="89"/>
      <c r="AG819" s="89"/>
      <c r="AH819" s="89"/>
      <c r="AI819" s="89"/>
      <c r="AJ819" s="89"/>
      <c r="AK819" s="89"/>
      <c r="AL819" s="89"/>
      <c r="AM819" s="89"/>
      <c r="AN819" s="89"/>
      <c r="AO819" s="89"/>
      <c r="AP819" s="89"/>
      <c r="AQ819" s="89"/>
      <c r="AR819" s="89"/>
      <c r="AS819" s="89"/>
      <c r="AT819" s="89"/>
    </row>
    <row r="820" spans="1:46" ht="35.1" customHeight="1" x14ac:dyDescent="0.2">
      <c r="A820" s="89"/>
      <c r="B820" s="89"/>
      <c r="C820" s="89"/>
      <c r="D820" s="89"/>
      <c r="E820" s="89"/>
      <c r="F820" s="89"/>
      <c r="G820" s="89"/>
      <c r="H820" s="89"/>
      <c r="I820" s="89"/>
      <c r="J820" s="89"/>
      <c r="K820" s="89"/>
      <c r="L820" s="89"/>
      <c r="M820" s="89"/>
      <c r="N820" s="89"/>
      <c r="O820" s="89"/>
      <c r="P820" s="89"/>
      <c r="Q820" s="89"/>
      <c r="R820" s="89"/>
      <c r="S820" s="89"/>
      <c r="T820" s="89"/>
      <c r="U820" s="89"/>
      <c r="V820" s="89"/>
      <c r="W820" s="89"/>
      <c r="X820" s="89"/>
      <c r="Y820" s="89"/>
      <c r="Z820" s="89"/>
      <c r="AA820" s="89"/>
      <c r="AB820" s="89"/>
      <c r="AC820" s="89"/>
      <c r="AD820" s="89"/>
      <c r="AE820" s="89"/>
      <c r="AF820" s="89"/>
      <c r="AG820" s="89"/>
      <c r="AH820" s="89"/>
      <c r="AI820" s="89"/>
      <c r="AJ820" s="89"/>
      <c r="AK820" s="89"/>
      <c r="AL820" s="89"/>
      <c r="AM820" s="89"/>
      <c r="AN820" s="89"/>
      <c r="AO820" s="89"/>
      <c r="AP820" s="89"/>
      <c r="AQ820" s="89"/>
      <c r="AR820" s="89"/>
      <c r="AS820" s="89"/>
      <c r="AT820" s="89"/>
    </row>
    <row r="821" spans="1:46" ht="35.1" customHeight="1" x14ac:dyDescent="0.2">
      <c r="A821" s="89"/>
      <c r="B821" s="89"/>
      <c r="C821" s="89"/>
      <c r="D821" s="89"/>
      <c r="E821" s="89"/>
      <c r="F821" s="89"/>
      <c r="G821" s="89"/>
      <c r="H821" s="89"/>
      <c r="I821" s="89"/>
      <c r="J821" s="89"/>
      <c r="K821" s="89"/>
      <c r="L821" s="89"/>
      <c r="M821" s="89"/>
      <c r="N821" s="89"/>
      <c r="O821" s="89"/>
      <c r="P821" s="89"/>
      <c r="Q821" s="89"/>
      <c r="R821" s="89"/>
      <c r="S821" s="89"/>
      <c r="T821" s="89"/>
      <c r="U821" s="89"/>
      <c r="V821" s="89"/>
      <c r="W821" s="89"/>
      <c r="X821" s="89"/>
      <c r="Y821" s="89"/>
      <c r="Z821" s="89"/>
      <c r="AA821" s="89"/>
      <c r="AB821" s="89"/>
      <c r="AC821" s="89"/>
      <c r="AD821" s="89"/>
      <c r="AE821" s="89"/>
      <c r="AF821" s="89"/>
      <c r="AG821" s="89"/>
      <c r="AH821" s="89"/>
      <c r="AI821" s="89"/>
      <c r="AJ821" s="89"/>
      <c r="AK821" s="89"/>
      <c r="AL821" s="89"/>
      <c r="AM821" s="89"/>
      <c r="AN821" s="89"/>
      <c r="AO821" s="89"/>
      <c r="AP821" s="89"/>
      <c r="AQ821" s="89"/>
      <c r="AR821" s="89"/>
      <c r="AS821" s="89"/>
      <c r="AT821" s="89"/>
    </row>
    <row r="822" spans="1:46" ht="35.1" customHeight="1" x14ac:dyDescent="0.2">
      <c r="A822" s="89"/>
      <c r="B822" s="89"/>
      <c r="C822" s="89"/>
      <c r="D822" s="89"/>
      <c r="E822" s="89"/>
      <c r="F822" s="89"/>
      <c r="G822" s="89"/>
      <c r="H822" s="89"/>
      <c r="I822" s="89"/>
      <c r="J822" s="89"/>
      <c r="K822" s="89"/>
      <c r="L822" s="89"/>
      <c r="M822" s="89"/>
      <c r="N822" s="89"/>
      <c r="O822" s="89"/>
      <c r="P822" s="89"/>
      <c r="Q822" s="89"/>
      <c r="R822" s="89"/>
      <c r="S822" s="89"/>
      <c r="T822" s="89"/>
      <c r="U822" s="89"/>
      <c r="V822" s="89"/>
      <c r="W822" s="89"/>
      <c r="X822" s="89"/>
      <c r="Y822" s="89"/>
      <c r="Z822" s="89"/>
      <c r="AA822" s="89"/>
      <c r="AB822" s="89"/>
      <c r="AC822" s="89"/>
      <c r="AD822" s="89"/>
      <c r="AE822" s="89"/>
      <c r="AF822" s="89"/>
      <c r="AG822" s="89"/>
      <c r="AH822" s="89"/>
      <c r="AI822" s="89"/>
      <c r="AJ822" s="89"/>
      <c r="AK822" s="89"/>
      <c r="AL822" s="89"/>
      <c r="AM822" s="89"/>
      <c r="AN822" s="89"/>
      <c r="AO822" s="89"/>
      <c r="AP822" s="89"/>
      <c r="AQ822" s="89"/>
      <c r="AR822" s="89"/>
      <c r="AS822" s="89"/>
      <c r="AT822" s="89"/>
    </row>
    <row r="823" spans="1:46" ht="35.1" customHeight="1" x14ac:dyDescent="0.2">
      <c r="A823" s="89"/>
      <c r="B823" s="89"/>
      <c r="C823" s="89"/>
      <c r="D823" s="89"/>
      <c r="E823" s="89"/>
      <c r="F823" s="89"/>
      <c r="G823" s="89"/>
      <c r="H823" s="89"/>
      <c r="I823" s="89"/>
      <c r="J823" s="89"/>
      <c r="K823" s="89"/>
      <c r="L823" s="89"/>
      <c r="M823" s="89"/>
      <c r="N823" s="89"/>
      <c r="O823" s="89"/>
      <c r="P823" s="89"/>
      <c r="Q823" s="89"/>
      <c r="R823" s="89"/>
      <c r="S823" s="89"/>
      <c r="T823" s="89"/>
      <c r="U823" s="89"/>
      <c r="V823" s="89"/>
      <c r="W823" s="89"/>
      <c r="X823" s="89"/>
      <c r="Y823" s="89"/>
      <c r="Z823" s="89"/>
      <c r="AA823" s="89"/>
      <c r="AB823" s="89"/>
      <c r="AC823" s="89"/>
      <c r="AD823" s="89"/>
      <c r="AE823" s="89"/>
      <c r="AF823" s="89"/>
      <c r="AG823" s="89"/>
      <c r="AH823" s="89"/>
      <c r="AI823" s="89"/>
      <c r="AJ823" s="89"/>
      <c r="AK823" s="89"/>
      <c r="AL823" s="89"/>
      <c r="AM823" s="89"/>
      <c r="AN823" s="89"/>
      <c r="AO823" s="89"/>
      <c r="AP823" s="89"/>
      <c r="AQ823" s="89"/>
      <c r="AR823" s="89"/>
      <c r="AS823" s="89"/>
      <c r="AT823" s="89"/>
    </row>
    <row r="824" spans="1:46" ht="35.1" customHeight="1" x14ac:dyDescent="0.2">
      <c r="A824" s="89"/>
      <c r="B824" s="89"/>
      <c r="C824" s="89"/>
      <c r="D824" s="89"/>
      <c r="E824" s="89"/>
      <c r="F824" s="89"/>
      <c r="G824" s="89"/>
      <c r="H824" s="89"/>
      <c r="I824" s="89"/>
      <c r="J824" s="89"/>
      <c r="K824" s="89"/>
      <c r="L824" s="89"/>
      <c r="M824" s="89"/>
      <c r="N824" s="89"/>
      <c r="O824" s="89"/>
      <c r="P824" s="89"/>
      <c r="Q824" s="89"/>
      <c r="R824" s="89"/>
      <c r="S824" s="89"/>
      <c r="T824" s="89"/>
      <c r="U824" s="89"/>
      <c r="V824" s="89"/>
      <c r="W824" s="89"/>
      <c r="X824" s="89"/>
      <c r="Y824" s="89"/>
      <c r="Z824" s="89"/>
      <c r="AA824" s="89"/>
      <c r="AB824" s="89"/>
      <c r="AC824" s="89"/>
      <c r="AD824" s="89"/>
      <c r="AE824" s="89"/>
      <c r="AF824" s="89"/>
      <c r="AG824" s="89"/>
      <c r="AH824" s="89"/>
      <c r="AI824" s="89"/>
      <c r="AJ824" s="89"/>
      <c r="AK824" s="89"/>
      <c r="AL824" s="89"/>
      <c r="AM824" s="89"/>
      <c r="AN824" s="89"/>
      <c r="AO824" s="89"/>
      <c r="AP824" s="89"/>
      <c r="AQ824" s="89"/>
      <c r="AR824" s="89"/>
      <c r="AS824" s="89"/>
      <c r="AT824" s="89"/>
    </row>
    <row r="825" spans="1:46" ht="35.1" customHeight="1" x14ac:dyDescent="0.2">
      <c r="A825" s="89"/>
      <c r="B825" s="89"/>
      <c r="C825" s="89"/>
      <c r="D825" s="89"/>
      <c r="E825" s="89"/>
      <c r="F825" s="89"/>
      <c r="G825" s="89"/>
      <c r="H825" s="89"/>
      <c r="I825" s="89"/>
      <c r="J825" s="89"/>
      <c r="K825" s="89"/>
      <c r="L825" s="89"/>
      <c r="M825" s="89"/>
      <c r="N825" s="89"/>
      <c r="O825" s="89"/>
      <c r="P825" s="89"/>
      <c r="Q825" s="89"/>
      <c r="R825" s="89"/>
      <c r="S825" s="89"/>
      <c r="T825" s="89"/>
      <c r="U825" s="89"/>
      <c r="V825" s="89"/>
      <c r="W825" s="89"/>
      <c r="X825" s="89"/>
      <c r="Y825" s="89"/>
      <c r="Z825" s="89"/>
      <c r="AA825" s="89"/>
      <c r="AB825" s="89"/>
      <c r="AC825" s="89"/>
      <c r="AD825" s="89"/>
      <c r="AE825" s="89"/>
      <c r="AF825" s="89"/>
      <c r="AG825" s="89"/>
      <c r="AH825" s="89"/>
      <c r="AI825" s="89"/>
      <c r="AJ825" s="89"/>
      <c r="AK825" s="89"/>
      <c r="AL825" s="89"/>
      <c r="AM825" s="89"/>
      <c r="AN825" s="89"/>
      <c r="AO825" s="89"/>
      <c r="AP825" s="89"/>
      <c r="AQ825" s="89"/>
      <c r="AR825" s="89"/>
      <c r="AS825" s="89"/>
      <c r="AT825" s="89"/>
    </row>
    <row r="826" spans="1:46" ht="35.1" customHeight="1" x14ac:dyDescent="0.2">
      <c r="A826" s="89"/>
      <c r="B826" s="89"/>
      <c r="C826" s="89"/>
      <c r="D826" s="89"/>
      <c r="E826" s="89"/>
      <c r="F826" s="89"/>
      <c r="G826" s="89"/>
      <c r="H826" s="89"/>
      <c r="I826" s="89"/>
      <c r="J826" s="89"/>
      <c r="K826" s="89"/>
      <c r="L826" s="89"/>
      <c r="M826" s="89"/>
      <c r="N826" s="89"/>
      <c r="O826" s="89"/>
      <c r="P826" s="89"/>
      <c r="Q826" s="89"/>
      <c r="R826" s="89"/>
      <c r="S826" s="89"/>
      <c r="T826" s="89"/>
      <c r="U826" s="89"/>
      <c r="V826" s="89"/>
      <c r="W826" s="89"/>
      <c r="X826" s="89"/>
      <c r="Y826" s="89"/>
      <c r="Z826" s="89"/>
      <c r="AA826" s="89"/>
      <c r="AB826" s="89"/>
      <c r="AC826" s="89"/>
      <c r="AD826" s="89"/>
      <c r="AE826" s="89"/>
      <c r="AF826" s="89"/>
      <c r="AG826" s="89"/>
      <c r="AH826" s="89"/>
      <c r="AI826" s="89"/>
      <c r="AJ826" s="89"/>
      <c r="AK826" s="89"/>
      <c r="AL826" s="89"/>
      <c r="AM826" s="89"/>
      <c r="AN826" s="89"/>
      <c r="AO826" s="89"/>
      <c r="AP826" s="89"/>
      <c r="AQ826" s="89"/>
      <c r="AR826" s="89"/>
      <c r="AS826" s="89"/>
      <c r="AT826" s="89"/>
    </row>
    <row r="827" spans="1:46" ht="35.1" customHeight="1" x14ac:dyDescent="0.2">
      <c r="A827" s="89"/>
      <c r="B827" s="89"/>
      <c r="C827" s="89"/>
      <c r="D827" s="89"/>
      <c r="E827" s="89"/>
      <c r="F827" s="89"/>
      <c r="G827" s="89"/>
      <c r="H827" s="89"/>
      <c r="I827" s="89"/>
      <c r="J827" s="89"/>
      <c r="K827" s="89"/>
      <c r="L827" s="89"/>
      <c r="M827" s="89"/>
      <c r="N827" s="89"/>
      <c r="O827" s="89"/>
      <c r="P827" s="89"/>
      <c r="Q827" s="89"/>
      <c r="R827" s="89"/>
      <c r="S827" s="89"/>
      <c r="T827" s="89"/>
      <c r="U827" s="89"/>
      <c r="V827" s="89"/>
      <c r="W827" s="89"/>
      <c r="X827" s="89"/>
      <c r="Y827" s="89"/>
      <c r="Z827" s="89"/>
      <c r="AA827" s="89"/>
      <c r="AB827" s="89"/>
      <c r="AC827" s="89"/>
      <c r="AD827" s="89"/>
      <c r="AE827" s="89"/>
      <c r="AF827" s="89"/>
      <c r="AG827" s="89"/>
      <c r="AH827" s="89"/>
      <c r="AI827" s="89"/>
      <c r="AJ827" s="89"/>
      <c r="AK827" s="89"/>
      <c r="AL827" s="89"/>
      <c r="AM827" s="89"/>
      <c r="AN827" s="89"/>
      <c r="AO827" s="89"/>
      <c r="AP827" s="89"/>
      <c r="AQ827" s="89"/>
      <c r="AR827" s="89"/>
      <c r="AS827" s="89"/>
      <c r="AT827" s="89"/>
    </row>
    <row r="828" spans="1:46" ht="35.1" customHeight="1" x14ac:dyDescent="0.2">
      <c r="A828" s="89"/>
      <c r="B828" s="89"/>
      <c r="C828" s="89"/>
      <c r="D828" s="89"/>
      <c r="E828" s="89"/>
      <c r="F828" s="89"/>
      <c r="G828" s="89"/>
      <c r="H828" s="89"/>
      <c r="I828" s="89"/>
      <c r="J828" s="89"/>
      <c r="K828" s="89"/>
      <c r="L828" s="89"/>
      <c r="M828" s="89"/>
      <c r="N828" s="89"/>
      <c r="O828" s="89"/>
      <c r="P828" s="89"/>
      <c r="Q828" s="89"/>
      <c r="R828" s="89"/>
      <c r="S828" s="89"/>
      <c r="T828" s="89"/>
      <c r="U828" s="89"/>
      <c r="V828" s="89"/>
      <c r="W828" s="89"/>
      <c r="X828" s="89"/>
      <c r="Y828" s="89"/>
      <c r="Z828" s="89"/>
      <c r="AA828" s="89"/>
      <c r="AB828" s="89"/>
      <c r="AC828" s="89"/>
      <c r="AD828" s="89"/>
      <c r="AE828" s="89"/>
      <c r="AF828" s="89"/>
      <c r="AG828" s="89"/>
      <c r="AH828" s="89"/>
      <c r="AI828" s="89"/>
      <c r="AJ828" s="89"/>
      <c r="AK828" s="89"/>
      <c r="AL828" s="89"/>
      <c r="AM828" s="89"/>
      <c r="AN828" s="89"/>
      <c r="AO828" s="89"/>
      <c r="AP828" s="89"/>
      <c r="AQ828" s="89"/>
      <c r="AR828" s="89"/>
      <c r="AS828" s="89"/>
      <c r="AT828" s="89"/>
    </row>
    <row r="829" spans="1:46" ht="35.1" customHeight="1" x14ac:dyDescent="0.2">
      <c r="A829" s="89"/>
      <c r="B829" s="89"/>
      <c r="C829" s="89"/>
      <c r="D829" s="89"/>
      <c r="E829" s="89"/>
      <c r="F829" s="89"/>
      <c r="G829" s="89"/>
      <c r="H829" s="89"/>
      <c r="I829" s="89"/>
      <c r="J829" s="89"/>
      <c r="K829" s="89"/>
      <c r="L829" s="89"/>
      <c r="M829" s="89"/>
      <c r="N829" s="89"/>
      <c r="O829" s="89"/>
      <c r="P829" s="89"/>
      <c r="Q829" s="89"/>
      <c r="R829" s="89"/>
      <c r="S829" s="89"/>
      <c r="T829" s="89"/>
      <c r="U829" s="89"/>
      <c r="V829" s="89"/>
      <c r="W829" s="89"/>
      <c r="X829" s="89"/>
      <c r="Y829" s="89"/>
      <c r="Z829" s="89"/>
      <c r="AA829" s="89"/>
      <c r="AB829" s="89"/>
      <c r="AC829" s="89"/>
      <c r="AD829" s="89"/>
      <c r="AE829" s="89"/>
      <c r="AF829" s="89"/>
      <c r="AG829" s="89"/>
      <c r="AH829" s="89"/>
      <c r="AI829" s="89"/>
      <c r="AJ829" s="89"/>
      <c r="AK829" s="89"/>
      <c r="AL829" s="89"/>
      <c r="AM829" s="89"/>
      <c r="AN829" s="89"/>
      <c r="AO829" s="89"/>
      <c r="AP829" s="89"/>
      <c r="AQ829" s="89"/>
      <c r="AR829" s="89"/>
      <c r="AS829" s="89"/>
      <c r="AT829" s="89"/>
    </row>
    <row r="830" spans="1:46" ht="35.1" customHeight="1" x14ac:dyDescent="0.2">
      <c r="A830" s="89"/>
      <c r="B830" s="89"/>
      <c r="C830" s="89"/>
      <c r="D830" s="89"/>
      <c r="E830" s="89"/>
      <c r="F830" s="89"/>
      <c r="G830" s="89"/>
      <c r="H830" s="89"/>
      <c r="I830" s="89"/>
      <c r="J830" s="89"/>
      <c r="K830" s="89"/>
      <c r="L830" s="89"/>
      <c r="M830" s="89"/>
      <c r="N830" s="89"/>
      <c r="O830" s="89"/>
      <c r="P830" s="89"/>
      <c r="Q830" s="89"/>
      <c r="R830" s="89"/>
      <c r="S830" s="89"/>
      <c r="T830" s="89"/>
      <c r="U830" s="89"/>
      <c r="V830" s="89"/>
      <c r="W830" s="89"/>
      <c r="X830" s="89"/>
      <c r="Y830" s="89"/>
      <c r="Z830" s="89"/>
      <c r="AA830" s="89"/>
      <c r="AB830" s="89"/>
      <c r="AC830" s="89"/>
      <c r="AD830" s="89"/>
      <c r="AE830" s="89"/>
      <c r="AF830" s="89"/>
      <c r="AG830" s="89"/>
      <c r="AH830" s="89"/>
      <c r="AI830" s="89"/>
      <c r="AJ830" s="89"/>
      <c r="AK830" s="89"/>
      <c r="AL830" s="89"/>
      <c r="AM830" s="89"/>
      <c r="AN830" s="89"/>
      <c r="AO830" s="89"/>
      <c r="AP830" s="89"/>
      <c r="AQ830" s="89"/>
      <c r="AR830" s="89"/>
      <c r="AS830" s="89"/>
      <c r="AT830" s="89"/>
    </row>
    <row r="831" spans="1:46" ht="35.1" customHeight="1" x14ac:dyDescent="0.2">
      <c r="A831" s="89"/>
      <c r="B831" s="89"/>
      <c r="C831" s="89"/>
      <c r="D831" s="89"/>
      <c r="E831" s="89"/>
      <c r="F831" s="89"/>
      <c r="G831" s="89"/>
      <c r="H831" s="89"/>
      <c r="I831" s="89"/>
      <c r="J831" s="89"/>
      <c r="K831" s="89"/>
      <c r="L831" s="89"/>
      <c r="M831" s="89"/>
      <c r="N831" s="89"/>
      <c r="O831" s="89"/>
      <c r="P831" s="89"/>
      <c r="Q831" s="89"/>
      <c r="R831" s="89"/>
      <c r="S831" s="89"/>
      <c r="T831" s="89"/>
      <c r="U831" s="89"/>
      <c r="V831" s="89"/>
      <c r="W831" s="89"/>
      <c r="X831" s="89"/>
      <c r="Y831" s="89"/>
      <c r="Z831" s="89"/>
      <c r="AA831" s="89"/>
      <c r="AB831" s="89"/>
      <c r="AC831" s="89"/>
      <c r="AD831" s="89"/>
      <c r="AE831" s="89"/>
      <c r="AF831" s="89"/>
      <c r="AG831" s="89"/>
      <c r="AH831" s="89"/>
      <c r="AI831" s="89"/>
      <c r="AJ831" s="89"/>
      <c r="AK831" s="89"/>
      <c r="AL831" s="89"/>
      <c r="AM831" s="89"/>
      <c r="AN831" s="89"/>
      <c r="AO831" s="89"/>
      <c r="AP831" s="89"/>
      <c r="AQ831" s="89"/>
      <c r="AR831" s="89"/>
      <c r="AS831" s="89"/>
      <c r="AT831" s="89"/>
    </row>
    <row r="832" spans="1:46" ht="35.1" customHeight="1" x14ac:dyDescent="0.2">
      <c r="A832" s="89"/>
      <c r="B832" s="89"/>
      <c r="C832" s="89"/>
      <c r="D832" s="89"/>
      <c r="E832" s="89"/>
      <c r="F832" s="89"/>
      <c r="G832" s="89"/>
      <c r="H832" s="89"/>
      <c r="I832" s="89"/>
      <c r="J832" s="89"/>
      <c r="K832" s="89"/>
      <c r="L832" s="89"/>
      <c r="M832" s="89"/>
      <c r="N832" s="89"/>
      <c r="O832" s="89"/>
      <c r="P832" s="89"/>
      <c r="Q832" s="89"/>
      <c r="R832" s="89"/>
      <c r="S832" s="89"/>
      <c r="T832" s="89"/>
      <c r="U832" s="89"/>
      <c r="V832" s="89"/>
      <c r="W832" s="89"/>
      <c r="X832" s="89"/>
      <c r="Y832" s="89"/>
      <c r="Z832" s="89"/>
      <c r="AA832" s="89"/>
      <c r="AB832" s="89"/>
      <c r="AC832" s="89"/>
      <c r="AD832" s="89"/>
      <c r="AE832" s="89"/>
      <c r="AF832" s="89"/>
      <c r="AG832" s="89"/>
      <c r="AH832" s="89"/>
      <c r="AI832" s="89"/>
      <c r="AJ832" s="89"/>
      <c r="AK832" s="89"/>
      <c r="AL832" s="89"/>
      <c r="AM832" s="89"/>
      <c r="AN832" s="89"/>
      <c r="AO832" s="89"/>
      <c r="AP832" s="89"/>
      <c r="AQ832" s="89"/>
      <c r="AR832" s="89"/>
      <c r="AS832" s="89"/>
      <c r="AT832" s="89"/>
    </row>
    <row r="833" spans="1:46" ht="35.1" customHeight="1" x14ac:dyDescent="0.2">
      <c r="A833" s="89"/>
      <c r="B833" s="89"/>
      <c r="C833" s="89"/>
      <c r="D833" s="89"/>
      <c r="E833" s="89"/>
      <c r="F833" s="89"/>
      <c r="G833" s="89"/>
      <c r="H833" s="89"/>
      <c r="I833" s="89"/>
      <c r="J833" s="89"/>
      <c r="K833" s="89"/>
      <c r="L833" s="89"/>
      <c r="M833" s="89"/>
      <c r="N833" s="89"/>
      <c r="O833" s="89"/>
      <c r="P833" s="89"/>
      <c r="Q833" s="89"/>
      <c r="R833" s="89"/>
      <c r="S833" s="89"/>
      <c r="T833" s="89"/>
      <c r="U833" s="89"/>
      <c r="V833" s="89"/>
      <c r="W833" s="89"/>
      <c r="X833" s="89"/>
      <c r="Y833" s="89"/>
      <c r="Z833" s="89"/>
      <c r="AA833" s="89"/>
      <c r="AB833" s="89"/>
      <c r="AC833" s="89"/>
      <c r="AD833" s="89"/>
      <c r="AE833" s="89"/>
      <c r="AF833" s="89"/>
      <c r="AG833" s="89"/>
      <c r="AH833" s="89"/>
      <c r="AI833" s="89"/>
      <c r="AJ833" s="89"/>
      <c r="AK833" s="89"/>
      <c r="AL833" s="89"/>
      <c r="AM833" s="89"/>
      <c r="AN833" s="89"/>
      <c r="AO833" s="89"/>
      <c r="AP833" s="89"/>
      <c r="AQ833" s="89"/>
      <c r="AR833" s="89"/>
      <c r="AS833" s="89"/>
      <c r="AT833" s="89"/>
    </row>
    <row r="834" spans="1:46" ht="35.1" customHeight="1" x14ac:dyDescent="0.2">
      <c r="A834" s="89"/>
      <c r="B834" s="89"/>
      <c r="C834" s="89"/>
      <c r="D834" s="89"/>
      <c r="E834" s="89"/>
      <c r="F834" s="89"/>
      <c r="G834" s="89"/>
      <c r="H834" s="89"/>
      <c r="I834" s="89"/>
      <c r="J834" s="89"/>
      <c r="K834" s="89"/>
      <c r="L834" s="89"/>
      <c r="M834" s="89"/>
      <c r="N834" s="89"/>
      <c r="O834" s="89"/>
      <c r="P834" s="89"/>
      <c r="Q834" s="89"/>
      <c r="R834" s="89"/>
      <c r="S834" s="89"/>
      <c r="T834" s="89"/>
      <c r="U834" s="89"/>
      <c r="V834" s="89"/>
      <c r="W834" s="89"/>
      <c r="X834" s="89"/>
      <c r="Y834" s="89"/>
      <c r="Z834" s="89"/>
      <c r="AA834" s="89"/>
      <c r="AB834" s="89"/>
      <c r="AC834" s="89"/>
      <c r="AD834" s="89"/>
      <c r="AE834" s="89"/>
      <c r="AF834" s="89"/>
      <c r="AG834" s="89"/>
      <c r="AH834" s="89"/>
      <c r="AI834" s="89"/>
      <c r="AJ834" s="89"/>
      <c r="AK834" s="89"/>
      <c r="AL834" s="89"/>
      <c r="AM834" s="89"/>
      <c r="AN834" s="89"/>
      <c r="AO834" s="89"/>
      <c r="AP834" s="89"/>
      <c r="AQ834" s="89"/>
      <c r="AR834" s="89"/>
      <c r="AS834" s="89"/>
      <c r="AT834" s="89"/>
    </row>
    <row r="835" spans="1:46" ht="35.1" customHeight="1" x14ac:dyDescent="0.2">
      <c r="A835" s="89"/>
      <c r="B835" s="89"/>
      <c r="C835" s="89"/>
      <c r="D835" s="89"/>
      <c r="E835" s="89"/>
      <c r="F835" s="89"/>
      <c r="G835" s="89"/>
      <c r="H835" s="89"/>
      <c r="I835" s="89"/>
      <c r="J835" s="89"/>
      <c r="K835" s="89"/>
      <c r="L835" s="89"/>
      <c r="M835" s="89"/>
      <c r="N835" s="89"/>
      <c r="O835" s="89"/>
      <c r="P835" s="89"/>
      <c r="Q835" s="89"/>
      <c r="R835" s="89"/>
      <c r="S835" s="89"/>
      <c r="T835" s="89"/>
      <c r="U835" s="89"/>
      <c r="V835" s="89"/>
      <c r="W835" s="89"/>
      <c r="X835" s="89"/>
      <c r="Y835" s="89"/>
      <c r="Z835" s="89"/>
      <c r="AA835" s="89"/>
      <c r="AB835" s="89"/>
      <c r="AC835" s="89"/>
      <c r="AD835" s="89"/>
      <c r="AE835" s="89"/>
      <c r="AF835" s="89"/>
      <c r="AG835" s="89"/>
      <c r="AH835" s="89"/>
      <c r="AI835" s="89"/>
      <c r="AJ835" s="89"/>
      <c r="AK835" s="89"/>
      <c r="AL835" s="89"/>
      <c r="AM835" s="89"/>
      <c r="AN835" s="89"/>
      <c r="AO835" s="89"/>
      <c r="AP835" s="89"/>
      <c r="AQ835" s="89"/>
      <c r="AR835" s="89"/>
      <c r="AS835" s="89"/>
      <c r="AT835" s="89"/>
    </row>
    <row r="836" spans="1:46" ht="35.1" customHeight="1" x14ac:dyDescent="0.2">
      <c r="A836" s="89"/>
      <c r="B836" s="89"/>
      <c r="C836" s="89"/>
      <c r="D836" s="89"/>
      <c r="E836" s="89"/>
      <c r="F836" s="89"/>
      <c r="G836" s="89"/>
      <c r="H836" s="89"/>
      <c r="I836" s="89"/>
      <c r="J836" s="89"/>
      <c r="K836" s="89"/>
      <c r="L836" s="89"/>
      <c r="M836" s="89"/>
      <c r="N836" s="89"/>
      <c r="O836" s="89"/>
      <c r="P836" s="89"/>
      <c r="Q836" s="89"/>
      <c r="R836" s="89"/>
      <c r="S836" s="89"/>
      <c r="T836" s="89"/>
      <c r="U836" s="89"/>
      <c r="V836" s="89"/>
      <c r="W836" s="89"/>
      <c r="X836" s="89"/>
      <c r="Y836" s="89"/>
      <c r="Z836" s="89"/>
      <c r="AA836" s="89"/>
      <c r="AB836" s="89"/>
      <c r="AC836" s="89"/>
      <c r="AD836" s="89"/>
      <c r="AE836" s="89"/>
      <c r="AF836" s="89"/>
      <c r="AG836" s="89"/>
      <c r="AH836" s="89"/>
      <c r="AI836" s="89"/>
      <c r="AJ836" s="89"/>
      <c r="AK836" s="89"/>
      <c r="AL836" s="89"/>
      <c r="AM836" s="89"/>
      <c r="AN836" s="89"/>
      <c r="AO836" s="89"/>
      <c r="AP836" s="89"/>
      <c r="AQ836" s="89"/>
      <c r="AR836" s="89"/>
      <c r="AS836" s="89"/>
      <c r="AT836" s="89"/>
    </row>
    <row r="837" spans="1:46" ht="35.1" customHeight="1" x14ac:dyDescent="0.2">
      <c r="A837" s="89"/>
      <c r="B837" s="89"/>
      <c r="C837" s="89"/>
      <c r="D837" s="89"/>
      <c r="E837" s="89"/>
      <c r="F837" s="89"/>
      <c r="G837" s="89"/>
      <c r="H837" s="89"/>
      <c r="I837" s="89"/>
      <c r="J837" s="89"/>
      <c r="K837" s="89"/>
      <c r="L837" s="89"/>
      <c r="M837" s="89"/>
      <c r="N837" s="89"/>
      <c r="O837" s="89"/>
      <c r="P837" s="89"/>
      <c r="Q837" s="89"/>
      <c r="R837" s="89"/>
      <c r="S837" s="89"/>
      <c r="T837" s="89"/>
      <c r="U837" s="89"/>
      <c r="V837" s="89"/>
      <c r="W837" s="89"/>
      <c r="X837" s="89"/>
      <c r="Y837" s="89"/>
      <c r="Z837" s="89"/>
      <c r="AA837" s="89"/>
      <c r="AB837" s="89"/>
      <c r="AC837" s="89"/>
      <c r="AD837" s="89"/>
      <c r="AE837" s="89"/>
      <c r="AF837" s="89"/>
      <c r="AG837" s="89"/>
      <c r="AH837" s="89"/>
      <c r="AI837" s="89"/>
      <c r="AJ837" s="89"/>
      <c r="AK837" s="89"/>
      <c r="AL837" s="89"/>
      <c r="AM837" s="89"/>
      <c r="AN837" s="89"/>
      <c r="AO837" s="89"/>
      <c r="AP837" s="89"/>
      <c r="AQ837" s="89"/>
      <c r="AR837" s="89"/>
      <c r="AS837" s="89"/>
      <c r="AT837" s="89"/>
    </row>
    <row r="838" spans="1:46" ht="35.1" customHeight="1" x14ac:dyDescent="0.2">
      <c r="A838" s="89"/>
      <c r="B838" s="89"/>
      <c r="C838" s="89"/>
      <c r="D838" s="89"/>
      <c r="E838" s="89"/>
      <c r="F838" s="89"/>
      <c r="G838" s="89"/>
      <c r="H838" s="89"/>
      <c r="I838" s="89"/>
      <c r="J838" s="89"/>
      <c r="K838" s="89"/>
      <c r="L838" s="89"/>
      <c r="M838" s="89"/>
      <c r="N838" s="89"/>
      <c r="O838" s="89"/>
      <c r="P838" s="89"/>
      <c r="Q838" s="89"/>
      <c r="R838" s="89"/>
      <c r="S838" s="89"/>
      <c r="T838" s="89"/>
      <c r="U838" s="89"/>
      <c r="V838" s="89"/>
      <c r="W838" s="89"/>
      <c r="X838" s="89"/>
      <c r="Y838" s="89"/>
      <c r="Z838" s="89"/>
      <c r="AA838" s="89"/>
      <c r="AB838" s="89"/>
      <c r="AC838" s="89"/>
      <c r="AD838" s="89"/>
      <c r="AE838" s="89"/>
      <c r="AF838" s="89"/>
      <c r="AG838" s="89"/>
      <c r="AH838" s="89"/>
      <c r="AI838" s="89"/>
      <c r="AJ838" s="89"/>
      <c r="AK838" s="89"/>
      <c r="AL838" s="89"/>
      <c r="AM838" s="89"/>
      <c r="AN838" s="89"/>
      <c r="AO838" s="89"/>
      <c r="AP838" s="89"/>
      <c r="AQ838" s="89"/>
      <c r="AR838" s="89"/>
      <c r="AS838" s="89"/>
      <c r="AT838" s="89"/>
    </row>
    <row r="839" spans="1:46" ht="35.1" customHeight="1" x14ac:dyDescent="0.2">
      <c r="A839" s="89"/>
      <c r="B839" s="89"/>
      <c r="C839" s="89"/>
      <c r="D839" s="89"/>
      <c r="E839" s="89"/>
      <c r="F839" s="89"/>
      <c r="G839" s="89"/>
      <c r="H839" s="89"/>
      <c r="I839" s="89"/>
      <c r="J839" s="89"/>
      <c r="K839" s="89"/>
      <c r="L839" s="89"/>
      <c r="M839" s="89"/>
      <c r="N839" s="89"/>
      <c r="O839" s="89"/>
      <c r="P839" s="89"/>
      <c r="Q839" s="89"/>
      <c r="R839" s="89"/>
      <c r="S839" s="89"/>
      <c r="T839" s="89"/>
      <c r="U839" s="89"/>
      <c r="V839" s="89"/>
      <c r="W839" s="89"/>
      <c r="X839" s="89"/>
      <c r="Y839" s="89"/>
      <c r="Z839" s="89"/>
      <c r="AA839" s="89"/>
      <c r="AB839" s="89"/>
      <c r="AC839" s="89"/>
      <c r="AD839" s="89"/>
      <c r="AE839" s="89"/>
      <c r="AF839" s="89"/>
      <c r="AG839" s="89"/>
      <c r="AH839" s="89"/>
      <c r="AI839" s="89"/>
      <c r="AJ839" s="89"/>
      <c r="AK839" s="89"/>
      <c r="AL839" s="89"/>
      <c r="AM839" s="89"/>
      <c r="AN839" s="89"/>
      <c r="AO839" s="89"/>
      <c r="AP839" s="89"/>
      <c r="AQ839" s="89"/>
      <c r="AR839" s="89"/>
      <c r="AS839" s="89"/>
      <c r="AT839" s="89"/>
    </row>
    <row r="840" spans="1:46" ht="35.1" customHeight="1" x14ac:dyDescent="0.2">
      <c r="A840" s="89"/>
      <c r="B840" s="89"/>
      <c r="C840" s="89"/>
      <c r="D840" s="89"/>
      <c r="E840" s="89"/>
      <c r="F840" s="89"/>
      <c r="G840" s="89"/>
      <c r="H840" s="89"/>
      <c r="I840" s="89"/>
      <c r="J840" s="89"/>
      <c r="K840" s="89"/>
      <c r="L840" s="89"/>
      <c r="M840" s="89"/>
      <c r="N840" s="89"/>
      <c r="O840" s="89"/>
      <c r="P840" s="89"/>
      <c r="Q840" s="89"/>
      <c r="R840" s="89"/>
      <c r="S840" s="89"/>
      <c r="T840" s="89"/>
      <c r="U840" s="89"/>
      <c r="V840" s="89"/>
      <c r="W840" s="89"/>
      <c r="X840" s="89"/>
      <c r="Y840" s="89"/>
      <c r="Z840" s="89"/>
      <c r="AA840" s="89"/>
      <c r="AB840" s="89"/>
      <c r="AC840" s="89"/>
      <c r="AD840" s="89"/>
      <c r="AE840" s="89"/>
      <c r="AF840" s="89"/>
      <c r="AG840" s="89"/>
      <c r="AH840" s="89"/>
      <c r="AI840" s="89"/>
      <c r="AJ840" s="89"/>
      <c r="AK840" s="89"/>
      <c r="AL840" s="89"/>
      <c r="AM840" s="89"/>
      <c r="AN840" s="89"/>
      <c r="AO840" s="89"/>
      <c r="AP840" s="89"/>
      <c r="AQ840" s="89"/>
      <c r="AR840" s="89"/>
      <c r="AS840" s="89"/>
      <c r="AT840" s="89"/>
    </row>
    <row r="841" spans="1:46" ht="35.1" customHeight="1" x14ac:dyDescent="0.2">
      <c r="A841" s="89"/>
      <c r="B841" s="89"/>
      <c r="C841" s="89"/>
      <c r="D841" s="89"/>
      <c r="E841" s="89"/>
      <c r="F841" s="89"/>
      <c r="G841" s="89"/>
      <c r="H841" s="89"/>
      <c r="I841" s="89"/>
      <c r="J841" s="89"/>
      <c r="K841" s="89"/>
      <c r="L841" s="89"/>
      <c r="M841" s="89"/>
      <c r="N841" s="89"/>
      <c r="O841" s="89"/>
      <c r="P841" s="89"/>
      <c r="Q841" s="89"/>
      <c r="R841" s="89"/>
      <c r="S841" s="89"/>
      <c r="T841" s="89"/>
      <c r="U841" s="89"/>
      <c r="V841" s="89"/>
      <c r="W841" s="89"/>
      <c r="X841" s="89"/>
      <c r="Y841" s="89"/>
      <c r="Z841" s="89"/>
      <c r="AA841" s="89"/>
      <c r="AB841" s="89"/>
      <c r="AC841" s="89"/>
      <c r="AD841" s="89"/>
      <c r="AE841" s="89"/>
      <c r="AF841" s="89"/>
      <c r="AG841" s="89"/>
      <c r="AH841" s="89"/>
      <c r="AI841" s="89"/>
      <c r="AJ841" s="89"/>
      <c r="AK841" s="89"/>
      <c r="AL841" s="89"/>
      <c r="AM841" s="89"/>
      <c r="AN841" s="89"/>
      <c r="AO841" s="89"/>
      <c r="AP841" s="89"/>
      <c r="AQ841" s="89"/>
      <c r="AR841" s="89"/>
      <c r="AS841" s="89"/>
      <c r="AT841" s="89"/>
    </row>
    <row r="842" spans="1:46" ht="35.1" customHeight="1" x14ac:dyDescent="0.2">
      <c r="A842" s="89"/>
      <c r="B842" s="89"/>
      <c r="C842" s="89"/>
      <c r="D842" s="89"/>
      <c r="E842" s="89"/>
      <c r="F842" s="89"/>
      <c r="G842" s="89"/>
      <c r="H842" s="89"/>
      <c r="I842" s="89"/>
      <c r="J842" s="89"/>
      <c r="K842" s="89"/>
      <c r="L842" s="89"/>
      <c r="M842" s="89"/>
      <c r="N842" s="89"/>
      <c r="O842" s="89"/>
      <c r="P842" s="89"/>
      <c r="Q842" s="89"/>
      <c r="R842" s="89"/>
      <c r="S842" s="89"/>
      <c r="T842" s="89"/>
      <c r="U842" s="89"/>
      <c r="V842" s="89"/>
      <c r="W842" s="89"/>
      <c r="X842" s="89"/>
      <c r="Y842" s="89"/>
      <c r="Z842" s="89"/>
      <c r="AA842" s="89"/>
      <c r="AB842" s="89"/>
      <c r="AC842" s="89"/>
      <c r="AD842" s="89"/>
      <c r="AE842" s="89"/>
      <c r="AF842" s="89"/>
      <c r="AG842" s="89"/>
      <c r="AH842" s="89"/>
      <c r="AI842" s="89"/>
      <c r="AJ842" s="89"/>
      <c r="AK842" s="89"/>
      <c r="AL842" s="89"/>
      <c r="AM842" s="89"/>
      <c r="AN842" s="89"/>
      <c r="AO842" s="89"/>
      <c r="AP842" s="89"/>
      <c r="AQ842" s="89"/>
      <c r="AR842" s="89"/>
      <c r="AS842" s="89"/>
      <c r="AT842" s="89"/>
    </row>
    <row r="843" spans="1:46" ht="35.1" customHeight="1" x14ac:dyDescent="0.2">
      <c r="A843" s="89"/>
      <c r="B843" s="89"/>
      <c r="C843" s="89"/>
      <c r="D843" s="89"/>
      <c r="E843" s="89"/>
      <c r="F843" s="89"/>
      <c r="G843" s="89"/>
      <c r="H843" s="89"/>
      <c r="I843" s="89"/>
      <c r="J843" s="89"/>
      <c r="K843" s="89"/>
      <c r="L843" s="89"/>
      <c r="M843" s="89"/>
      <c r="N843" s="89"/>
      <c r="O843" s="89"/>
      <c r="P843" s="89"/>
      <c r="Q843" s="89"/>
      <c r="R843" s="89"/>
      <c r="S843" s="89"/>
      <c r="T843" s="89"/>
      <c r="U843" s="89"/>
      <c r="V843" s="89"/>
      <c r="W843" s="89"/>
      <c r="X843" s="89"/>
      <c r="Y843" s="89"/>
      <c r="Z843" s="89"/>
      <c r="AA843" s="89"/>
      <c r="AB843" s="89"/>
      <c r="AC843" s="89"/>
      <c r="AD843" s="89"/>
      <c r="AE843" s="89"/>
      <c r="AF843" s="89"/>
      <c r="AG843" s="89"/>
      <c r="AH843" s="89"/>
      <c r="AI843" s="89"/>
      <c r="AJ843" s="89"/>
      <c r="AK843" s="89"/>
      <c r="AL843" s="89"/>
      <c r="AM843" s="89"/>
      <c r="AN843" s="89"/>
      <c r="AO843" s="89"/>
      <c r="AP843" s="89"/>
      <c r="AQ843" s="89"/>
      <c r="AR843" s="89"/>
      <c r="AS843" s="89"/>
      <c r="AT843" s="89"/>
    </row>
    <row r="844" spans="1:46" ht="35.1" customHeight="1" x14ac:dyDescent="0.2">
      <c r="A844" s="89"/>
      <c r="B844" s="89"/>
      <c r="C844" s="89"/>
      <c r="D844" s="89"/>
      <c r="E844" s="89"/>
      <c r="F844" s="89"/>
      <c r="G844" s="89"/>
      <c r="H844" s="89"/>
      <c r="I844" s="89"/>
      <c r="J844" s="89"/>
      <c r="K844" s="89"/>
      <c r="L844" s="89"/>
      <c r="M844" s="89"/>
      <c r="N844" s="89"/>
      <c r="O844" s="89"/>
      <c r="P844" s="89"/>
      <c r="Q844" s="89"/>
      <c r="R844" s="89"/>
      <c r="S844" s="89"/>
      <c r="T844" s="89"/>
      <c r="U844" s="89"/>
      <c r="V844" s="89"/>
      <c r="W844" s="89"/>
      <c r="X844" s="89"/>
      <c r="Y844" s="89"/>
      <c r="Z844" s="89"/>
      <c r="AA844" s="89"/>
      <c r="AB844" s="89"/>
      <c r="AC844" s="89"/>
      <c r="AD844" s="89"/>
      <c r="AE844" s="89"/>
      <c r="AF844" s="89"/>
      <c r="AG844" s="89"/>
      <c r="AH844" s="89"/>
      <c r="AI844" s="89"/>
      <c r="AJ844" s="89"/>
      <c r="AK844" s="89"/>
      <c r="AL844" s="89"/>
      <c r="AM844" s="89"/>
      <c r="AN844" s="89"/>
      <c r="AO844" s="89"/>
      <c r="AP844" s="89"/>
      <c r="AQ844" s="89"/>
      <c r="AR844" s="89"/>
      <c r="AS844" s="89"/>
      <c r="AT844" s="89"/>
    </row>
    <row r="845" spans="1:46" ht="35.1" customHeight="1" x14ac:dyDescent="0.2">
      <c r="A845" s="89"/>
      <c r="B845" s="89"/>
      <c r="C845" s="89"/>
      <c r="D845" s="89"/>
      <c r="E845" s="89"/>
      <c r="F845" s="89"/>
      <c r="G845" s="89"/>
      <c r="H845" s="89"/>
      <c r="I845" s="89"/>
      <c r="J845" s="89"/>
      <c r="K845" s="89"/>
      <c r="L845" s="89"/>
      <c r="M845" s="89"/>
      <c r="N845" s="89"/>
      <c r="O845" s="89"/>
      <c r="P845" s="89"/>
      <c r="Q845" s="89"/>
      <c r="R845" s="89"/>
      <c r="S845" s="89"/>
      <c r="T845" s="89"/>
      <c r="U845" s="89"/>
      <c r="V845" s="89"/>
      <c r="W845" s="89"/>
      <c r="X845" s="89"/>
      <c r="Y845" s="89"/>
      <c r="Z845" s="89"/>
      <c r="AA845" s="89"/>
      <c r="AB845" s="89"/>
      <c r="AC845" s="89"/>
      <c r="AD845" s="89"/>
      <c r="AE845" s="89"/>
      <c r="AF845" s="89"/>
      <c r="AG845" s="89"/>
      <c r="AH845" s="89"/>
      <c r="AI845" s="89"/>
      <c r="AJ845" s="89"/>
      <c r="AK845" s="89"/>
      <c r="AL845" s="89"/>
      <c r="AM845" s="89"/>
      <c r="AN845" s="89"/>
      <c r="AO845" s="89"/>
      <c r="AP845" s="89"/>
      <c r="AQ845" s="89"/>
      <c r="AR845" s="89"/>
      <c r="AS845" s="89"/>
      <c r="AT845" s="89"/>
    </row>
    <row r="846" spans="1:46" ht="35.1" customHeight="1" x14ac:dyDescent="0.2">
      <c r="A846" s="89"/>
      <c r="B846" s="89"/>
      <c r="C846" s="89"/>
      <c r="D846" s="89"/>
      <c r="E846" s="89"/>
      <c r="F846" s="89"/>
      <c r="G846" s="89"/>
      <c r="H846" s="89"/>
      <c r="I846" s="89"/>
      <c r="J846" s="89"/>
      <c r="K846" s="89"/>
      <c r="L846" s="89"/>
      <c r="M846" s="89"/>
      <c r="N846" s="89"/>
      <c r="O846" s="89"/>
      <c r="P846" s="89"/>
      <c r="Q846" s="89"/>
      <c r="R846" s="89"/>
      <c r="S846" s="89"/>
      <c r="T846" s="89"/>
      <c r="U846" s="89"/>
      <c r="V846" s="89"/>
      <c r="W846" s="89"/>
      <c r="X846" s="89"/>
      <c r="Y846" s="89"/>
      <c r="Z846" s="89"/>
      <c r="AA846" s="89"/>
      <c r="AB846" s="89"/>
      <c r="AC846" s="89"/>
      <c r="AD846" s="89"/>
      <c r="AE846" s="89"/>
      <c r="AF846" s="89"/>
      <c r="AG846" s="89"/>
      <c r="AH846" s="89"/>
      <c r="AI846" s="89"/>
      <c r="AJ846" s="89"/>
      <c r="AK846" s="89"/>
      <c r="AL846" s="89"/>
      <c r="AM846" s="89"/>
      <c r="AN846" s="89"/>
      <c r="AO846" s="89"/>
      <c r="AP846" s="89"/>
      <c r="AQ846" s="89"/>
      <c r="AR846" s="89"/>
      <c r="AS846" s="89"/>
      <c r="AT846" s="89"/>
    </row>
    <row r="847" spans="1:46" ht="35.1" customHeight="1" x14ac:dyDescent="0.2">
      <c r="A847" s="89"/>
      <c r="B847" s="89"/>
      <c r="C847" s="89"/>
      <c r="D847" s="89"/>
      <c r="E847" s="89"/>
      <c r="F847" s="89"/>
      <c r="G847" s="89"/>
      <c r="H847" s="89"/>
      <c r="I847" s="89"/>
      <c r="J847" s="89"/>
      <c r="K847" s="89"/>
      <c r="L847" s="89"/>
      <c r="M847" s="89"/>
      <c r="N847" s="89"/>
      <c r="O847" s="89"/>
      <c r="P847" s="89"/>
      <c r="Q847" s="89"/>
      <c r="R847" s="89"/>
      <c r="S847" s="89"/>
      <c r="T847" s="89"/>
      <c r="U847" s="89"/>
      <c r="V847" s="89"/>
      <c r="W847" s="89"/>
      <c r="X847" s="89"/>
      <c r="Y847" s="89"/>
      <c r="Z847" s="89"/>
      <c r="AA847" s="89"/>
      <c r="AB847" s="89"/>
      <c r="AC847" s="89"/>
      <c r="AD847" s="89"/>
      <c r="AE847" s="89"/>
      <c r="AF847" s="89"/>
      <c r="AG847" s="89"/>
      <c r="AH847" s="89"/>
      <c r="AI847" s="89"/>
      <c r="AJ847" s="89"/>
      <c r="AK847" s="89"/>
      <c r="AL847" s="89"/>
      <c r="AM847" s="89"/>
      <c r="AN847" s="89"/>
      <c r="AO847" s="89"/>
      <c r="AP847" s="89"/>
      <c r="AQ847" s="89"/>
      <c r="AR847" s="89"/>
      <c r="AS847" s="89"/>
      <c r="AT847" s="89"/>
    </row>
    <row r="848" spans="1:46" ht="35.1" customHeight="1" x14ac:dyDescent="0.2">
      <c r="A848" s="89"/>
      <c r="B848" s="89"/>
      <c r="C848" s="89"/>
      <c r="D848" s="89"/>
      <c r="E848" s="89"/>
      <c r="F848" s="89"/>
      <c r="G848" s="89"/>
      <c r="H848" s="89"/>
      <c r="I848" s="89"/>
      <c r="J848" s="89"/>
      <c r="K848" s="89"/>
      <c r="L848" s="89"/>
      <c r="M848" s="89"/>
      <c r="N848" s="89"/>
      <c r="O848" s="89"/>
      <c r="P848" s="89"/>
      <c r="Q848" s="89"/>
      <c r="R848" s="89"/>
      <c r="S848" s="89"/>
      <c r="T848" s="89"/>
      <c r="U848" s="89"/>
      <c r="V848" s="89"/>
      <c r="W848" s="89"/>
      <c r="X848" s="89"/>
      <c r="Y848" s="89"/>
      <c r="Z848" s="89"/>
      <c r="AA848" s="89"/>
      <c r="AB848" s="89"/>
      <c r="AC848" s="89"/>
      <c r="AD848" s="89"/>
      <c r="AE848" s="89"/>
      <c r="AF848" s="89"/>
      <c r="AG848" s="89"/>
      <c r="AH848" s="89"/>
      <c r="AI848" s="89"/>
      <c r="AJ848" s="89"/>
      <c r="AK848" s="89"/>
      <c r="AL848" s="89"/>
      <c r="AM848" s="89"/>
      <c r="AN848" s="89"/>
      <c r="AO848" s="89"/>
      <c r="AP848" s="89"/>
      <c r="AQ848" s="89"/>
      <c r="AR848" s="89"/>
      <c r="AS848" s="89"/>
      <c r="AT848" s="89"/>
    </row>
    <row r="849" spans="1:46" ht="35.1" customHeight="1" x14ac:dyDescent="0.2">
      <c r="A849" s="89"/>
      <c r="B849" s="89"/>
      <c r="C849" s="89"/>
      <c r="D849" s="89"/>
      <c r="E849" s="89"/>
      <c r="F849" s="89"/>
      <c r="G849" s="89"/>
      <c r="H849" s="89"/>
      <c r="I849" s="89"/>
      <c r="J849" s="89"/>
      <c r="K849" s="89"/>
      <c r="L849" s="89"/>
      <c r="M849" s="89"/>
      <c r="N849" s="89"/>
      <c r="O849" s="89"/>
      <c r="P849" s="89"/>
      <c r="Q849" s="89"/>
      <c r="R849" s="89"/>
      <c r="S849" s="89"/>
      <c r="T849" s="89"/>
      <c r="U849" s="89"/>
      <c r="V849" s="89"/>
      <c r="W849" s="89"/>
      <c r="X849" s="89"/>
      <c r="Y849" s="89"/>
      <c r="Z849" s="89"/>
      <c r="AA849" s="89"/>
      <c r="AB849" s="89"/>
      <c r="AC849" s="89"/>
      <c r="AD849" s="89"/>
      <c r="AE849" s="89"/>
      <c r="AF849" s="89"/>
      <c r="AG849" s="89"/>
      <c r="AH849" s="89"/>
      <c r="AI849" s="89"/>
      <c r="AJ849" s="89"/>
      <c r="AK849" s="89"/>
      <c r="AL849" s="89"/>
      <c r="AM849" s="89"/>
      <c r="AN849" s="89"/>
      <c r="AO849" s="89"/>
      <c r="AP849" s="89"/>
      <c r="AQ849" s="89"/>
      <c r="AR849" s="89"/>
      <c r="AS849" s="89"/>
      <c r="AT849" s="89"/>
    </row>
    <row r="850" spans="1:46" ht="35.1" customHeight="1" x14ac:dyDescent="0.2">
      <c r="A850" s="89"/>
      <c r="B850" s="89"/>
      <c r="C850" s="89"/>
      <c r="D850" s="89"/>
      <c r="E850" s="89"/>
      <c r="F850" s="89"/>
      <c r="G850" s="89"/>
      <c r="H850" s="89"/>
      <c r="I850" s="89"/>
      <c r="J850" s="89"/>
      <c r="K850" s="89"/>
      <c r="L850" s="89"/>
      <c r="M850" s="89"/>
      <c r="N850" s="89"/>
      <c r="O850" s="89"/>
      <c r="P850" s="89"/>
      <c r="Q850" s="89"/>
      <c r="R850" s="89"/>
      <c r="S850" s="89"/>
      <c r="T850" s="89"/>
      <c r="U850" s="89"/>
      <c r="V850" s="89"/>
      <c r="W850" s="89"/>
      <c r="X850" s="89"/>
      <c r="Y850" s="89"/>
      <c r="Z850" s="89"/>
      <c r="AA850" s="89"/>
      <c r="AB850" s="89"/>
      <c r="AC850" s="89"/>
      <c r="AD850" s="89"/>
      <c r="AE850" s="89"/>
      <c r="AF850" s="89"/>
      <c r="AG850" s="89"/>
      <c r="AH850" s="89"/>
      <c r="AI850" s="89"/>
      <c r="AJ850" s="89"/>
      <c r="AK850" s="89"/>
      <c r="AL850" s="89"/>
      <c r="AM850" s="89"/>
      <c r="AN850" s="89"/>
      <c r="AO850" s="89"/>
      <c r="AP850" s="89"/>
      <c r="AQ850" s="89"/>
      <c r="AR850" s="89"/>
      <c r="AS850" s="89"/>
      <c r="AT850" s="89"/>
    </row>
    <row r="851" spans="1:46" ht="35.1" customHeight="1" x14ac:dyDescent="0.2">
      <c r="A851" s="89"/>
      <c r="B851" s="89"/>
      <c r="C851" s="89"/>
      <c r="D851" s="89"/>
      <c r="E851" s="89"/>
      <c r="F851" s="89"/>
      <c r="G851" s="89"/>
      <c r="H851" s="89"/>
      <c r="I851" s="89"/>
      <c r="J851" s="89"/>
      <c r="K851" s="89"/>
      <c r="L851" s="89"/>
      <c r="M851" s="89"/>
      <c r="N851" s="89"/>
      <c r="O851" s="89"/>
      <c r="P851" s="89"/>
      <c r="Q851" s="89"/>
      <c r="R851" s="89"/>
      <c r="S851" s="89"/>
      <c r="T851" s="89"/>
      <c r="U851" s="89"/>
      <c r="V851" s="89"/>
      <c r="W851" s="89"/>
      <c r="X851" s="89"/>
      <c r="Y851" s="89"/>
      <c r="Z851" s="89"/>
      <c r="AA851" s="89"/>
      <c r="AB851" s="89"/>
      <c r="AC851" s="89"/>
      <c r="AD851" s="89"/>
      <c r="AE851" s="89"/>
      <c r="AF851" s="89"/>
      <c r="AG851" s="89"/>
      <c r="AH851" s="89"/>
      <c r="AI851" s="89"/>
      <c r="AJ851" s="89"/>
      <c r="AK851" s="89"/>
      <c r="AL851" s="89"/>
      <c r="AM851" s="89"/>
      <c r="AN851" s="89"/>
      <c r="AO851" s="89"/>
      <c r="AP851" s="89"/>
      <c r="AQ851" s="89"/>
      <c r="AR851" s="89"/>
      <c r="AS851" s="89"/>
      <c r="AT851" s="89"/>
    </row>
    <row r="852" spans="1:46" ht="35.1" customHeight="1" x14ac:dyDescent="0.2">
      <c r="A852" s="89"/>
      <c r="B852" s="89"/>
      <c r="C852" s="89"/>
      <c r="D852" s="89"/>
      <c r="E852" s="89"/>
      <c r="F852" s="89"/>
      <c r="G852" s="89"/>
      <c r="H852" s="89"/>
      <c r="I852" s="89"/>
      <c r="J852" s="89"/>
      <c r="K852" s="89"/>
      <c r="L852" s="89"/>
      <c r="M852" s="89"/>
      <c r="N852" s="89"/>
      <c r="O852" s="89"/>
      <c r="P852" s="89"/>
      <c r="Q852" s="89"/>
      <c r="R852" s="89"/>
      <c r="S852" s="89"/>
      <c r="T852" s="89"/>
      <c r="U852" s="89"/>
      <c r="V852" s="89"/>
      <c r="W852" s="89"/>
      <c r="X852" s="89"/>
      <c r="Y852" s="89"/>
      <c r="Z852" s="89"/>
      <c r="AA852" s="89"/>
      <c r="AB852" s="89"/>
      <c r="AC852" s="89"/>
      <c r="AD852" s="89"/>
      <c r="AE852" s="89"/>
      <c r="AF852" s="89"/>
      <c r="AG852" s="89"/>
      <c r="AH852" s="89"/>
      <c r="AI852" s="89"/>
      <c r="AJ852" s="89"/>
      <c r="AK852" s="89"/>
      <c r="AL852" s="89"/>
      <c r="AM852" s="89"/>
      <c r="AN852" s="89"/>
      <c r="AO852" s="89"/>
      <c r="AP852" s="89"/>
      <c r="AQ852" s="89"/>
      <c r="AR852" s="89"/>
      <c r="AS852" s="89"/>
      <c r="AT852" s="89"/>
    </row>
    <row r="853" spans="1:46" ht="35.1" customHeight="1" x14ac:dyDescent="0.2">
      <c r="A853" s="89"/>
      <c r="B853" s="89"/>
      <c r="C853" s="89"/>
      <c r="D853" s="89"/>
      <c r="E853" s="89"/>
      <c r="F853" s="89"/>
      <c r="G853" s="89"/>
      <c r="H853" s="89"/>
      <c r="I853" s="89"/>
      <c r="J853" s="89"/>
      <c r="K853" s="89"/>
      <c r="L853" s="89"/>
      <c r="M853" s="89"/>
      <c r="N853" s="89"/>
      <c r="O853" s="89"/>
      <c r="P853" s="89"/>
      <c r="Q853" s="89"/>
      <c r="R853" s="89"/>
      <c r="S853" s="89"/>
      <c r="T853" s="89"/>
      <c r="U853" s="89"/>
      <c r="V853" s="89"/>
      <c r="W853" s="89"/>
      <c r="X853" s="89"/>
      <c r="Y853" s="89"/>
      <c r="Z853" s="89"/>
      <c r="AA853" s="89"/>
      <c r="AB853" s="89"/>
      <c r="AC853" s="89"/>
      <c r="AD853" s="89"/>
      <c r="AE853" s="89"/>
      <c r="AF853" s="89"/>
      <c r="AG853" s="89"/>
      <c r="AH853" s="89"/>
      <c r="AI853" s="89"/>
      <c r="AJ853" s="89"/>
      <c r="AK853" s="89"/>
      <c r="AL853" s="89"/>
      <c r="AM853" s="89"/>
      <c r="AN853" s="89"/>
      <c r="AO853" s="89"/>
      <c r="AP853" s="89"/>
      <c r="AQ853" s="89"/>
      <c r="AR853" s="89"/>
      <c r="AS853" s="89"/>
      <c r="AT853" s="89"/>
    </row>
    <row r="854" spans="1:46" ht="35.1" customHeight="1" x14ac:dyDescent="0.2">
      <c r="A854" s="89"/>
      <c r="B854" s="89"/>
      <c r="C854" s="89"/>
      <c r="D854" s="89"/>
      <c r="E854" s="89"/>
      <c r="F854" s="89"/>
      <c r="G854" s="89"/>
      <c r="H854" s="89"/>
      <c r="I854" s="89"/>
      <c r="J854" s="89"/>
      <c r="K854" s="89"/>
      <c r="L854" s="89"/>
      <c r="M854" s="89"/>
      <c r="N854" s="89"/>
      <c r="O854" s="89"/>
      <c r="P854" s="89"/>
      <c r="Q854" s="89"/>
      <c r="R854" s="89"/>
      <c r="S854" s="89"/>
      <c r="T854" s="89"/>
      <c r="U854" s="89"/>
      <c r="V854" s="89"/>
      <c r="W854" s="89"/>
      <c r="X854" s="89"/>
      <c r="Y854" s="89"/>
      <c r="Z854" s="89"/>
      <c r="AA854" s="89"/>
      <c r="AB854" s="89"/>
      <c r="AC854" s="89"/>
      <c r="AD854" s="89"/>
      <c r="AE854" s="89"/>
      <c r="AF854" s="89"/>
      <c r="AG854" s="89"/>
      <c r="AH854" s="89"/>
      <c r="AI854" s="89"/>
      <c r="AJ854" s="89"/>
      <c r="AK854" s="89"/>
      <c r="AL854" s="89"/>
      <c r="AM854" s="89"/>
      <c r="AN854" s="89"/>
      <c r="AO854" s="89"/>
      <c r="AP854" s="89"/>
      <c r="AQ854" s="89"/>
      <c r="AR854" s="89"/>
      <c r="AS854" s="89"/>
      <c r="AT854" s="89"/>
    </row>
    <row r="855" spans="1:46" ht="35.1" customHeight="1" x14ac:dyDescent="0.2">
      <c r="A855" s="89"/>
      <c r="B855" s="89"/>
      <c r="C855" s="89"/>
      <c r="D855" s="89"/>
      <c r="E855" s="89"/>
      <c r="F855" s="89"/>
      <c r="G855" s="89"/>
      <c r="H855" s="89"/>
      <c r="I855" s="89"/>
      <c r="J855" s="89"/>
      <c r="K855" s="89"/>
      <c r="L855" s="89"/>
      <c r="M855" s="89"/>
      <c r="N855" s="89"/>
      <c r="O855" s="89"/>
      <c r="P855" s="89"/>
      <c r="Q855" s="89"/>
      <c r="R855" s="89"/>
      <c r="S855" s="89"/>
      <c r="T855" s="89"/>
      <c r="U855" s="89"/>
      <c r="V855" s="89"/>
      <c r="W855" s="89"/>
      <c r="X855" s="89"/>
      <c r="Y855" s="89"/>
      <c r="Z855" s="89"/>
      <c r="AA855" s="89"/>
      <c r="AB855" s="89"/>
      <c r="AC855" s="89"/>
      <c r="AD855" s="89"/>
      <c r="AE855" s="89"/>
      <c r="AF855" s="89"/>
      <c r="AG855" s="89"/>
      <c r="AH855" s="89"/>
      <c r="AI855" s="89"/>
      <c r="AJ855" s="89"/>
      <c r="AK855" s="89"/>
      <c r="AL855" s="89"/>
      <c r="AM855" s="89"/>
      <c r="AN855" s="89"/>
      <c r="AO855" s="89"/>
      <c r="AP855" s="89"/>
      <c r="AQ855" s="89"/>
      <c r="AR855" s="89"/>
      <c r="AS855" s="89"/>
      <c r="AT855" s="89"/>
    </row>
    <row r="856" spans="1:46" ht="35.1" customHeight="1" x14ac:dyDescent="0.2">
      <c r="A856" s="89"/>
      <c r="B856" s="89"/>
      <c r="C856" s="89"/>
      <c r="D856" s="89"/>
      <c r="E856" s="89"/>
      <c r="F856" s="89"/>
      <c r="G856" s="89"/>
      <c r="H856" s="89"/>
      <c r="I856" s="89"/>
      <c r="J856" s="89"/>
      <c r="K856" s="89"/>
      <c r="L856" s="89"/>
      <c r="M856" s="89"/>
      <c r="N856" s="89"/>
      <c r="O856" s="89"/>
      <c r="P856" s="89"/>
      <c r="Q856" s="89"/>
      <c r="R856" s="89"/>
      <c r="S856" s="89"/>
      <c r="T856" s="89"/>
      <c r="U856" s="89"/>
      <c r="V856" s="89"/>
      <c r="W856" s="89"/>
      <c r="X856" s="89"/>
      <c r="Y856" s="89"/>
      <c r="Z856" s="89"/>
      <c r="AA856" s="89"/>
      <c r="AB856" s="89"/>
      <c r="AC856" s="89"/>
      <c r="AD856" s="89"/>
      <c r="AE856" s="89"/>
      <c r="AF856" s="89"/>
      <c r="AG856" s="89"/>
      <c r="AH856" s="89"/>
      <c r="AI856" s="89"/>
      <c r="AJ856" s="89"/>
      <c r="AK856" s="89"/>
      <c r="AL856" s="89"/>
      <c r="AM856" s="89"/>
      <c r="AN856" s="89"/>
      <c r="AO856" s="89"/>
      <c r="AP856" s="89"/>
      <c r="AQ856" s="89"/>
      <c r="AR856" s="89"/>
      <c r="AS856" s="89"/>
      <c r="AT856" s="89"/>
    </row>
    <row r="857" spans="1:46" ht="35.1" customHeight="1" x14ac:dyDescent="0.2">
      <c r="A857" s="89"/>
      <c r="B857" s="89"/>
      <c r="C857" s="89"/>
      <c r="D857" s="89"/>
      <c r="E857" s="89"/>
      <c r="F857" s="89"/>
      <c r="G857" s="89"/>
      <c r="H857" s="89"/>
      <c r="I857" s="89"/>
      <c r="J857" s="89"/>
      <c r="K857" s="89"/>
      <c r="L857" s="89"/>
      <c r="M857" s="89"/>
      <c r="N857" s="89"/>
      <c r="O857" s="89"/>
      <c r="P857" s="89"/>
      <c r="Q857" s="89"/>
      <c r="R857" s="89"/>
      <c r="S857" s="89"/>
      <c r="T857" s="89"/>
      <c r="U857" s="89"/>
      <c r="V857" s="89"/>
      <c r="W857" s="89"/>
      <c r="X857" s="89"/>
      <c r="Y857" s="89"/>
      <c r="Z857" s="89"/>
      <c r="AA857" s="89"/>
      <c r="AB857" s="89"/>
      <c r="AC857" s="89"/>
      <c r="AD857" s="89"/>
      <c r="AE857" s="89"/>
      <c r="AF857" s="89"/>
      <c r="AG857" s="89"/>
      <c r="AH857" s="89"/>
      <c r="AI857" s="89"/>
      <c r="AJ857" s="89"/>
      <c r="AK857" s="89"/>
      <c r="AL857" s="89"/>
      <c r="AM857" s="89"/>
      <c r="AN857" s="89"/>
      <c r="AO857" s="89"/>
      <c r="AP857" s="89"/>
      <c r="AQ857" s="89"/>
      <c r="AR857" s="89"/>
      <c r="AS857" s="89"/>
      <c r="AT857" s="89"/>
    </row>
    <row r="858" spans="1:46" ht="35.1" customHeight="1" x14ac:dyDescent="0.2">
      <c r="A858" s="89"/>
      <c r="B858" s="89"/>
      <c r="C858" s="89"/>
      <c r="D858" s="89"/>
      <c r="E858" s="89"/>
      <c r="F858" s="89"/>
      <c r="G858" s="89"/>
      <c r="H858" s="89"/>
      <c r="I858" s="89"/>
      <c r="J858" s="89"/>
      <c r="K858" s="89"/>
      <c r="L858" s="89"/>
      <c r="M858" s="89"/>
      <c r="N858" s="89"/>
      <c r="O858" s="89"/>
      <c r="P858" s="89"/>
      <c r="Q858" s="89"/>
      <c r="R858" s="89"/>
      <c r="S858" s="89"/>
      <c r="T858" s="89"/>
      <c r="U858" s="89"/>
      <c r="V858" s="89"/>
      <c r="W858" s="89"/>
      <c r="X858" s="89"/>
      <c r="Y858" s="89"/>
      <c r="Z858" s="89"/>
      <c r="AA858" s="89"/>
      <c r="AB858" s="89"/>
      <c r="AC858" s="89"/>
      <c r="AD858" s="89"/>
      <c r="AE858" s="89"/>
      <c r="AF858" s="89"/>
      <c r="AG858" s="89"/>
      <c r="AH858" s="89"/>
      <c r="AI858" s="89"/>
      <c r="AJ858" s="89"/>
      <c r="AK858" s="89"/>
      <c r="AL858" s="89"/>
      <c r="AM858" s="89"/>
      <c r="AN858" s="89"/>
      <c r="AO858" s="89"/>
      <c r="AP858" s="89"/>
      <c r="AQ858" s="89"/>
      <c r="AR858" s="89"/>
      <c r="AS858" s="89"/>
      <c r="AT858" s="89"/>
    </row>
    <row r="859" spans="1:46" ht="35.1" customHeight="1" x14ac:dyDescent="0.2">
      <c r="A859" s="89"/>
      <c r="B859" s="89"/>
      <c r="C859" s="89"/>
      <c r="D859" s="89"/>
      <c r="E859" s="89"/>
      <c r="F859" s="89"/>
      <c r="G859" s="89"/>
      <c r="H859" s="89"/>
      <c r="I859" s="89"/>
      <c r="J859" s="89"/>
      <c r="K859" s="89"/>
      <c r="L859" s="89"/>
      <c r="M859" s="89"/>
      <c r="N859" s="89"/>
      <c r="O859" s="89"/>
      <c r="P859" s="89"/>
      <c r="Q859" s="89"/>
      <c r="R859" s="89"/>
      <c r="S859" s="89"/>
      <c r="T859" s="89"/>
      <c r="U859" s="89"/>
      <c r="V859" s="89"/>
      <c r="W859" s="89"/>
      <c r="X859" s="89"/>
      <c r="Y859" s="89"/>
      <c r="Z859" s="89"/>
      <c r="AA859" s="89"/>
      <c r="AB859" s="89"/>
      <c r="AC859" s="89"/>
      <c r="AD859" s="89"/>
      <c r="AE859" s="89"/>
      <c r="AF859" s="89"/>
      <c r="AG859" s="89"/>
      <c r="AH859" s="89"/>
      <c r="AI859" s="89"/>
      <c r="AJ859" s="89"/>
      <c r="AK859" s="89"/>
      <c r="AL859" s="89"/>
      <c r="AM859" s="89"/>
      <c r="AN859" s="89"/>
      <c r="AO859" s="89"/>
      <c r="AP859" s="89"/>
      <c r="AQ859" s="89"/>
      <c r="AR859" s="89"/>
      <c r="AS859" s="89"/>
      <c r="AT859" s="89"/>
    </row>
    <row r="860" spans="1:46" ht="35.1" customHeight="1" x14ac:dyDescent="0.2">
      <c r="A860" s="89"/>
      <c r="B860" s="89"/>
      <c r="C860" s="89"/>
      <c r="D860" s="89"/>
      <c r="E860" s="89"/>
      <c r="F860" s="89"/>
      <c r="G860" s="89"/>
      <c r="H860" s="89"/>
      <c r="I860" s="89"/>
      <c r="J860" s="89"/>
      <c r="K860" s="89"/>
      <c r="L860" s="89"/>
      <c r="M860" s="89"/>
      <c r="N860" s="89"/>
      <c r="O860" s="89"/>
      <c r="P860" s="89"/>
      <c r="Q860" s="89"/>
      <c r="R860" s="89"/>
      <c r="S860" s="89"/>
      <c r="T860" s="89"/>
      <c r="U860" s="89"/>
      <c r="V860" s="89"/>
      <c r="W860" s="89"/>
      <c r="X860" s="89"/>
      <c r="Y860" s="89"/>
      <c r="Z860" s="89"/>
      <c r="AA860" s="89"/>
      <c r="AB860" s="89"/>
      <c r="AC860" s="89"/>
      <c r="AD860" s="89"/>
      <c r="AE860" s="89"/>
      <c r="AF860" s="89"/>
      <c r="AG860" s="89"/>
      <c r="AH860" s="89"/>
      <c r="AI860" s="89"/>
      <c r="AJ860" s="89"/>
      <c r="AK860" s="89"/>
      <c r="AL860" s="89"/>
      <c r="AM860" s="89"/>
      <c r="AN860" s="89"/>
      <c r="AO860" s="89"/>
      <c r="AP860" s="89"/>
      <c r="AQ860" s="89"/>
      <c r="AR860" s="89"/>
      <c r="AS860" s="89"/>
      <c r="AT860" s="89"/>
    </row>
    <row r="861" spans="1:46" ht="35.1" customHeight="1" x14ac:dyDescent="0.2">
      <c r="A861" s="89"/>
      <c r="B861" s="89"/>
      <c r="C861" s="89"/>
      <c r="D861" s="89"/>
      <c r="E861" s="89"/>
      <c r="F861" s="89"/>
      <c r="G861" s="89"/>
      <c r="H861" s="89"/>
      <c r="I861" s="89"/>
      <c r="J861" s="89"/>
      <c r="K861" s="89"/>
      <c r="L861" s="89"/>
      <c r="M861" s="89"/>
      <c r="N861" s="89"/>
      <c r="O861" s="89"/>
      <c r="P861" s="89"/>
      <c r="Q861" s="89"/>
      <c r="R861" s="89"/>
      <c r="S861" s="89"/>
      <c r="T861" s="89"/>
      <c r="U861" s="89"/>
      <c r="V861" s="89"/>
      <c r="W861" s="89"/>
      <c r="X861" s="89"/>
      <c r="Y861" s="89"/>
      <c r="Z861" s="89"/>
      <c r="AA861" s="89"/>
      <c r="AB861" s="89"/>
      <c r="AC861" s="89"/>
      <c r="AD861" s="89"/>
      <c r="AE861" s="89"/>
      <c r="AF861" s="89"/>
      <c r="AG861" s="89"/>
      <c r="AH861" s="89"/>
      <c r="AI861" s="89"/>
      <c r="AJ861" s="89"/>
      <c r="AK861" s="89"/>
      <c r="AL861" s="89"/>
      <c r="AM861" s="89"/>
      <c r="AN861" s="89"/>
      <c r="AO861" s="89"/>
      <c r="AP861" s="89"/>
      <c r="AQ861" s="89"/>
      <c r="AR861" s="89"/>
      <c r="AS861" s="89"/>
      <c r="AT861" s="89"/>
    </row>
    <row r="862" spans="1:46" ht="35.1" customHeight="1" x14ac:dyDescent="0.2">
      <c r="A862" s="89"/>
      <c r="B862" s="89"/>
      <c r="C862" s="89"/>
      <c r="D862" s="89"/>
      <c r="E862" s="89"/>
      <c r="F862" s="89"/>
      <c r="G862" s="89"/>
      <c r="H862" s="89"/>
      <c r="I862" s="89"/>
      <c r="J862" s="89"/>
      <c r="K862" s="89"/>
      <c r="L862" s="89"/>
      <c r="M862" s="89"/>
      <c r="N862" s="89"/>
      <c r="O862" s="89"/>
      <c r="P862" s="89"/>
      <c r="Q862" s="89"/>
      <c r="R862" s="89"/>
      <c r="S862" s="89"/>
      <c r="T862" s="89"/>
      <c r="U862" s="89"/>
      <c r="V862" s="89"/>
      <c r="W862" s="89"/>
      <c r="X862" s="89"/>
      <c r="Y862" s="89"/>
      <c r="Z862" s="89"/>
      <c r="AA862" s="89"/>
      <c r="AB862" s="89"/>
      <c r="AC862" s="89"/>
      <c r="AD862" s="89"/>
      <c r="AE862" s="89"/>
      <c r="AF862" s="89"/>
      <c r="AG862" s="89"/>
      <c r="AH862" s="89"/>
      <c r="AI862" s="89"/>
      <c r="AJ862" s="89"/>
      <c r="AK862" s="89"/>
      <c r="AL862" s="89"/>
      <c r="AM862" s="89"/>
      <c r="AN862" s="89"/>
      <c r="AO862" s="89"/>
      <c r="AP862" s="89"/>
      <c r="AQ862" s="89"/>
      <c r="AR862" s="89"/>
      <c r="AS862" s="89"/>
      <c r="AT862" s="89"/>
    </row>
    <row r="863" spans="1:46" ht="35.1" customHeight="1" x14ac:dyDescent="0.2">
      <c r="A863" s="89"/>
      <c r="B863" s="89"/>
      <c r="C863" s="89"/>
      <c r="D863" s="89"/>
      <c r="E863" s="89"/>
      <c r="F863" s="89"/>
      <c r="G863" s="89"/>
      <c r="H863" s="89"/>
      <c r="I863" s="89"/>
      <c r="J863" s="89"/>
      <c r="K863" s="89"/>
      <c r="L863" s="89"/>
      <c r="M863" s="89"/>
      <c r="N863" s="89"/>
      <c r="O863" s="89"/>
      <c r="P863" s="89"/>
      <c r="Q863" s="89"/>
      <c r="R863" s="89"/>
      <c r="S863" s="89"/>
      <c r="T863" s="89"/>
      <c r="U863" s="89"/>
      <c r="V863" s="89"/>
      <c r="W863" s="89"/>
      <c r="X863" s="89"/>
      <c r="Y863" s="89"/>
      <c r="Z863" s="89"/>
      <c r="AA863" s="89"/>
      <c r="AB863" s="89"/>
      <c r="AC863" s="89"/>
      <c r="AD863" s="89"/>
      <c r="AE863" s="89"/>
      <c r="AF863" s="89"/>
      <c r="AG863" s="89"/>
      <c r="AH863" s="89"/>
      <c r="AI863" s="89"/>
      <c r="AJ863" s="89"/>
      <c r="AK863" s="89"/>
      <c r="AL863" s="89"/>
      <c r="AM863" s="89"/>
      <c r="AN863" s="89"/>
      <c r="AO863" s="89"/>
      <c r="AP863" s="89"/>
      <c r="AQ863" s="89"/>
      <c r="AR863" s="89"/>
      <c r="AS863" s="89"/>
      <c r="AT863" s="89"/>
    </row>
    <row r="864" spans="1:46" ht="35.1" customHeight="1" x14ac:dyDescent="0.2">
      <c r="A864" s="89"/>
      <c r="B864" s="89"/>
      <c r="C864" s="89"/>
      <c r="D864" s="89"/>
      <c r="E864" s="89"/>
      <c r="F864" s="89"/>
      <c r="G864" s="89"/>
      <c r="H864" s="89"/>
      <c r="I864" s="89"/>
      <c r="J864" s="89"/>
      <c r="K864" s="89"/>
      <c r="L864" s="89"/>
      <c r="M864" s="89"/>
      <c r="N864" s="89"/>
      <c r="O864" s="89"/>
      <c r="P864" s="89"/>
      <c r="Q864" s="89"/>
      <c r="R864" s="89"/>
      <c r="S864" s="89"/>
      <c r="T864" s="89"/>
      <c r="U864" s="89"/>
      <c r="V864" s="89"/>
      <c r="W864" s="89"/>
      <c r="X864" s="89"/>
      <c r="Y864" s="89"/>
      <c r="Z864" s="89"/>
      <c r="AA864" s="89"/>
      <c r="AB864" s="89"/>
      <c r="AC864" s="89"/>
      <c r="AD864" s="89"/>
      <c r="AE864" s="89"/>
      <c r="AF864" s="89"/>
      <c r="AG864" s="89"/>
      <c r="AH864" s="89"/>
      <c r="AI864" s="89"/>
      <c r="AJ864" s="89"/>
      <c r="AK864" s="89"/>
      <c r="AL864" s="89"/>
      <c r="AM864" s="89"/>
      <c r="AN864" s="89"/>
      <c r="AO864" s="89"/>
      <c r="AP864" s="89"/>
      <c r="AQ864" s="89"/>
      <c r="AR864" s="89"/>
      <c r="AS864" s="89"/>
      <c r="AT864" s="89"/>
    </row>
    <row r="865" spans="1:46" ht="35.1" customHeight="1" x14ac:dyDescent="0.2">
      <c r="A865" s="89"/>
      <c r="B865" s="89"/>
      <c r="C865" s="89"/>
      <c r="D865" s="89"/>
      <c r="E865" s="89"/>
      <c r="F865" s="89"/>
      <c r="G865" s="89"/>
      <c r="H865" s="89"/>
      <c r="I865" s="89"/>
      <c r="J865" s="89"/>
      <c r="K865" s="89"/>
      <c r="L865" s="89"/>
      <c r="M865" s="89"/>
      <c r="N865" s="89"/>
      <c r="O865" s="89"/>
      <c r="P865" s="89"/>
      <c r="Q865" s="89"/>
      <c r="R865" s="89"/>
      <c r="S865" s="89"/>
      <c r="T865" s="89"/>
      <c r="U865" s="89"/>
      <c r="V865" s="89"/>
      <c r="W865" s="89"/>
      <c r="X865" s="89"/>
      <c r="Y865" s="89"/>
      <c r="Z865" s="89"/>
      <c r="AA865" s="89"/>
      <c r="AB865" s="89"/>
      <c r="AC865" s="89"/>
      <c r="AD865" s="89"/>
      <c r="AE865" s="89"/>
      <c r="AF865" s="89"/>
      <c r="AG865" s="89"/>
      <c r="AH865" s="89"/>
      <c r="AI865" s="89"/>
      <c r="AJ865" s="89"/>
      <c r="AK865" s="89"/>
      <c r="AL865" s="89"/>
      <c r="AM865" s="89"/>
      <c r="AN865" s="89"/>
      <c r="AO865" s="89"/>
      <c r="AP865" s="89"/>
      <c r="AQ865" s="89"/>
      <c r="AR865" s="89"/>
      <c r="AS865" s="89"/>
      <c r="AT865" s="89"/>
    </row>
    <row r="866" spans="1:46" ht="35.1" customHeight="1" x14ac:dyDescent="0.2">
      <c r="A866" s="89"/>
      <c r="B866" s="89"/>
      <c r="C866" s="89"/>
      <c r="D866" s="89"/>
      <c r="E866" s="89"/>
      <c r="F866" s="89"/>
      <c r="G866" s="89"/>
      <c r="H866" s="89"/>
      <c r="I866" s="89"/>
      <c r="J866" s="89"/>
      <c r="K866" s="89"/>
      <c r="L866" s="89"/>
      <c r="M866" s="89"/>
      <c r="N866" s="89"/>
      <c r="O866" s="89"/>
      <c r="P866" s="89"/>
      <c r="Q866" s="89"/>
      <c r="R866" s="89"/>
      <c r="S866" s="89"/>
      <c r="T866" s="89"/>
      <c r="U866" s="89"/>
      <c r="V866" s="89"/>
      <c r="W866" s="89"/>
      <c r="X866" s="89"/>
      <c r="Y866" s="89"/>
      <c r="Z866" s="89"/>
      <c r="AA866" s="89"/>
      <c r="AB866" s="89"/>
      <c r="AC866" s="89"/>
      <c r="AD866" s="89"/>
      <c r="AE866" s="89"/>
      <c r="AF866" s="89"/>
      <c r="AG866" s="89"/>
      <c r="AH866" s="89"/>
      <c r="AI866" s="89"/>
      <c r="AJ866" s="89"/>
      <c r="AK866" s="89"/>
      <c r="AL866" s="89"/>
      <c r="AM866" s="89"/>
      <c r="AN866" s="89"/>
      <c r="AO866" s="89"/>
      <c r="AP866" s="89"/>
      <c r="AQ866" s="89"/>
      <c r="AR866" s="89"/>
      <c r="AS866" s="89"/>
      <c r="AT866" s="89"/>
    </row>
    <row r="867" spans="1:46" ht="35.1" customHeight="1" x14ac:dyDescent="0.2">
      <c r="A867" s="89"/>
      <c r="B867" s="89"/>
      <c r="C867" s="89"/>
      <c r="D867" s="89"/>
      <c r="E867" s="89"/>
      <c r="F867" s="89"/>
      <c r="G867" s="89"/>
      <c r="H867" s="89"/>
      <c r="I867" s="89"/>
      <c r="J867" s="89"/>
      <c r="K867" s="89"/>
      <c r="L867" s="89"/>
      <c r="M867" s="89"/>
      <c r="N867" s="89"/>
      <c r="O867" s="89"/>
      <c r="P867" s="89"/>
      <c r="Q867" s="89"/>
      <c r="R867" s="89"/>
      <c r="S867" s="89"/>
      <c r="T867" s="89"/>
      <c r="U867" s="89"/>
      <c r="V867" s="89"/>
      <c r="W867" s="89"/>
      <c r="X867" s="89"/>
      <c r="Y867" s="89"/>
      <c r="Z867" s="89"/>
      <c r="AA867" s="89"/>
      <c r="AB867" s="89"/>
      <c r="AC867" s="89"/>
      <c r="AD867" s="89"/>
      <c r="AE867" s="89"/>
      <c r="AF867" s="89"/>
      <c r="AG867" s="89"/>
      <c r="AH867" s="89"/>
      <c r="AI867" s="89"/>
      <c r="AJ867" s="89"/>
      <c r="AK867" s="89"/>
      <c r="AL867" s="89"/>
      <c r="AM867" s="89"/>
      <c r="AN867" s="89"/>
      <c r="AO867" s="89"/>
      <c r="AP867" s="89"/>
      <c r="AQ867" s="89"/>
      <c r="AR867" s="89"/>
      <c r="AS867" s="89"/>
      <c r="AT867" s="89"/>
    </row>
    <row r="868" spans="1:46" ht="35.1" customHeight="1" x14ac:dyDescent="0.2">
      <c r="A868" s="89"/>
      <c r="B868" s="89"/>
      <c r="C868" s="89"/>
      <c r="D868" s="89"/>
      <c r="E868" s="89"/>
      <c r="F868" s="89"/>
      <c r="G868" s="89"/>
      <c r="H868" s="89"/>
      <c r="I868" s="89"/>
      <c r="J868" s="89"/>
      <c r="K868" s="89"/>
      <c r="L868" s="89"/>
      <c r="M868" s="89"/>
      <c r="N868" s="89"/>
      <c r="O868" s="89"/>
      <c r="P868" s="89"/>
      <c r="Q868" s="89"/>
      <c r="R868" s="89"/>
      <c r="S868" s="89"/>
      <c r="T868" s="89"/>
      <c r="U868" s="89"/>
      <c r="V868" s="89"/>
      <c r="W868" s="89"/>
      <c r="X868" s="89"/>
      <c r="Y868" s="89"/>
      <c r="Z868" s="89"/>
      <c r="AA868" s="89"/>
      <c r="AB868" s="89"/>
      <c r="AC868" s="89"/>
      <c r="AD868" s="89"/>
      <c r="AE868" s="89"/>
      <c r="AF868" s="89"/>
      <c r="AG868" s="89"/>
      <c r="AH868" s="89"/>
      <c r="AI868" s="89"/>
      <c r="AJ868" s="89"/>
      <c r="AK868" s="89"/>
      <c r="AL868" s="89"/>
      <c r="AM868" s="89"/>
      <c r="AN868" s="89"/>
      <c r="AO868" s="89"/>
      <c r="AP868" s="89"/>
      <c r="AQ868" s="89"/>
      <c r="AR868" s="89"/>
      <c r="AS868" s="89"/>
      <c r="AT868" s="89"/>
    </row>
    <row r="869" spans="1:46" ht="35.1" customHeight="1" x14ac:dyDescent="0.2">
      <c r="A869" s="89"/>
      <c r="B869" s="89"/>
      <c r="C869" s="89"/>
      <c r="D869" s="89"/>
      <c r="E869" s="89"/>
      <c r="F869" s="89"/>
      <c r="G869" s="89"/>
      <c r="H869" s="89"/>
      <c r="I869" s="89"/>
      <c r="J869" s="89"/>
      <c r="K869" s="89"/>
      <c r="L869" s="89"/>
      <c r="M869" s="89"/>
      <c r="N869" s="89"/>
      <c r="O869" s="89"/>
      <c r="P869" s="89"/>
      <c r="Q869" s="89"/>
      <c r="R869" s="89"/>
      <c r="S869" s="89"/>
      <c r="T869" s="89"/>
      <c r="U869" s="89"/>
      <c r="V869" s="89"/>
      <c r="W869" s="89"/>
      <c r="X869" s="89"/>
      <c r="Y869" s="89"/>
      <c r="Z869" s="89"/>
      <c r="AA869" s="89"/>
      <c r="AB869" s="89"/>
      <c r="AC869" s="89"/>
      <c r="AD869" s="89"/>
      <c r="AE869" s="89"/>
      <c r="AF869" s="89"/>
      <c r="AG869" s="89"/>
      <c r="AH869" s="89"/>
      <c r="AI869" s="89"/>
      <c r="AJ869" s="89"/>
      <c r="AK869" s="89"/>
      <c r="AL869" s="89"/>
      <c r="AM869" s="89"/>
      <c r="AN869" s="89"/>
      <c r="AO869" s="89"/>
      <c r="AP869" s="89"/>
      <c r="AQ869" s="89"/>
      <c r="AR869" s="89"/>
      <c r="AS869" s="89"/>
      <c r="AT869" s="89"/>
    </row>
    <row r="870" spans="1:46" ht="35.1" customHeight="1" x14ac:dyDescent="0.2">
      <c r="A870" s="89"/>
      <c r="B870" s="89"/>
      <c r="C870" s="89"/>
      <c r="D870" s="89"/>
      <c r="E870" s="89"/>
      <c r="F870" s="89"/>
      <c r="G870" s="89"/>
      <c r="H870" s="89"/>
      <c r="I870" s="89"/>
      <c r="J870" s="89"/>
      <c r="K870" s="89"/>
      <c r="L870" s="89"/>
      <c r="M870" s="89"/>
      <c r="N870" s="89"/>
      <c r="O870" s="89"/>
      <c r="P870" s="89"/>
      <c r="Q870" s="89"/>
      <c r="R870" s="89"/>
      <c r="S870" s="89"/>
      <c r="T870" s="89"/>
      <c r="U870" s="89"/>
      <c r="V870" s="89"/>
      <c r="W870" s="89"/>
      <c r="X870" s="89"/>
      <c r="Y870" s="89"/>
      <c r="Z870" s="89"/>
      <c r="AA870" s="89"/>
      <c r="AB870" s="89"/>
      <c r="AC870" s="89"/>
      <c r="AD870" s="89"/>
      <c r="AE870" s="89"/>
      <c r="AF870" s="89"/>
      <c r="AG870" s="89"/>
      <c r="AH870" s="89"/>
      <c r="AI870" s="89"/>
      <c r="AJ870" s="89"/>
      <c r="AK870" s="89"/>
      <c r="AL870" s="89"/>
      <c r="AM870" s="89"/>
      <c r="AN870" s="89"/>
      <c r="AO870" s="89"/>
      <c r="AP870" s="89"/>
      <c r="AQ870" s="89"/>
      <c r="AR870" s="89"/>
      <c r="AS870" s="89"/>
      <c r="AT870" s="89"/>
    </row>
    <row r="871" spans="1:46" ht="35.1" customHeight="1" x14ac:dyDescent="0.2">
      <c r="A871" s="89"/>
      <c r="B871" s="89"/>
      <c r="C871" s="89"/>
      <c r="D871" s="89"/>
      <c r="E871" s="89"/>
      <c r="F871" s="89"/>
      <c r="G871" s="89"/>
      <c r="H871" s="89"/>
      <c r="I871" s="89"/>
      <c r="J871" s="89"/>
      <c r="K871" s="89"/>
      <c r="L871" s="89"/>
      <c r="M871" s="89"/>
      <c r="N871" s="89"/>
      <c r="O871" s="89"/>
      <c r="P871" s="89"/>
      <c r="Q871" s="89"/>
      <c r="R871" s="89"/>
      <c r="S871" s="89"/>
      <c r="T871" s="89"/>
      <c r="U871" s="89"/>
      <c r="V871" s="89"/>
      <c r="W871" s="89"/>
      <c r="X871" s="89"/>
      <c r="Y871" s="89"/>
      <c r="Z871" s="89"/>
      <c r="AA871" s="89"/>
      <c r="AB871" s="89"/>
      <c r="AC871" s="89"/>
      <c r="AD871" s="89"/>
      <c r="AE871" s="89"/>
      <c r="AF871" s="89"/>
      <c r="AG871" s="89"/>
      <c r="AH871" s="89"/>
      <c r="AI871" s="89"/>
      <c r="AJ871" s="89"/>
      <c r="AK871" s="89"/>
      <c r="AL871" s="89"/>
      <c r="AM871" s="89"/>
      <c r="AN871" s="89"/>
      <c r="AO871" s="89"/>
      <c r="AP871" s="89"/>
      <c r="AQ871" s="89"/>
      <c r="AR871" s="89"/>
      <c r="AS871" s="89"/>
      <c r="AT871" s="89"/>
    </row>
    <row r="872" spans="1:46" ht="35.1" customHeight="1" x14ac:dyDescent="0.2">
      <c r="A872" s="89"/>
      <c r="B872" s="89"/>
      <c r="C872" s="89"/>
      <c r="D872" s="89"/>
      <c r="E872" s="89"/>
      <c r="F872" s="89"/>
      <c r="G872" s="89"/>
      <c r="H872" s="89"/>
      <c r="I872" s="89"/>
      <c r="J872" s="89"/>
      <c r="K872" s="89"/>
      <c r="L872" s="89"/>
      <c r="M872" s="89"/>
      <c r="N872" s="89"/>
      <c r="O872" s="89"/>
      <c r="P872" s="89"/>
      <c r="Q872" s="89"/>
      <c r="R872" s="89"/>
      <c r="S872" s="89"/>
      <c r="T872" s="89"/>
      <c r="U872" s="89"/>
      <c r="V872" s="89"/>
      <c r="W872" s="89"/>
      <c r="X872" s="89"/>
      <c r="Y872" s="89"/>
      <c r="Z872" s="89"/>
      <c r="AA872" s="89"/>
      <c r="AB872" s="89"/>
      <c r="AC872" s="89"/>
      <c r="AD872" s="89"/>
      <c r="AE872" s="89"/>
      <c r="AF872" s="89"/>
      <c r="AG872" s="89"/>
      <c r="AH872" s="89"/>
      <c r="AI872" s="89"/>
      <c r="AJ872" s="89"/>
      <c r="AK872" s="89"/>
      <c r="AL872" s="89"/>
      <c r="AM872" s="89"/>
      <c r="AN872" s="89"/>
      <c r="AO872" s="89"/>
      <c r="AP872" s="89"/>
      <c r="AQ872" s="89"/>
      <c r="AR872" s="89"/>
      <c r="AS872" s="89"/>
      <c r="AT872" s="89"/>
    </row>
    <row r="873" spans="1:46" ht="35.1" customHeight="1" x14ac:dyDescent="0.2">
      <c r="A873" s="89"/>
      <c r="B873" s="89"/>
      <c r="C873" s="89"/>
      <c r="D873" s="89"/>
      <c r="E873" s="89"/>
      <c r="F873" s="89"/>
      <c r="G873" s="89"/>
      <c r="H873" s="89"/>
      <c r="I873" s="89"/>
      <c r="J873" s="89"/>
      <c r="K873" s="89"/>
      <c r="L873" s="89"/>
      <c r="M873" s="89"/>
      <c r="N873" s="89"/>
      <c r="O873" s="89"/>
      <c r="P873" s="89"/>
      <c r="Q873" s="89"/>
      <c r="R873" s="89"/>
      <c r="S873" s="89"/>
      <c r="T873" s="89"/>
      <c r="U873" s="89"/>
      <c r="V873" s="89"/>
      <c r="W873" s="89"/>
      <c r="X873" s="89"/>
      <c r="Y873" s="89"/>
      <c r="Z873" s="89"/>
      <c r="AA873" s="89"/>
      <c r="AB873" s="89"/>
      <c r="AC873" s="89"/>
      <c r="AD873" s="89"/>
      <c r="AE873" s="89"/>
      <c r="AF873" s="89"/>
      <c r="AG873" s="89"/>
      <c r="AH873" s="89"/>
      <c r="AI873" s="89"/>
      <c r="AJ873" s="89"/>
      <c r="AK873" s="89"/>
      <c r="AL873" s="89"/>
      <c r="AM873" s="89"/>
      <c r="AN873" s="89"/>
      <c r="AO873" s="89"/>
      <c r="AP873" s="89"/>
      <c r="AQ873" s="89"/>
      <c r="AR873" s="89"/>
      <c r="AS873" s="89"/>
      <c r="AT873" s="89"/>
    </row>
    <row r="874" spans="1:46" ht="35.1" customHeight="1" x14ac:dyDescent="0.2">
      <c r="A874" s="89"/>
      <c r="B874" s="89"/>
      <c r="C874" s="89"/>
      <c r="D874" s="89"/>
      <c r="E874" s="89"/>
      <c r="F874" s="89"/>
      <c r="G874" s="89"/>
      <c r="H874" s="89"/>
      <c r="I874" s="89"/>
      <c r="J874" s="89"/>
      <c r="K874" s="89"/>
      <c r="L874" s="89"/>
      <c r="M874" s="89"/>
      <c r="N874" s="89"/>
      <c r="O874" s="89"/>
      <c r="P874" s="89"/>
      <c r="Q874" s="89"/>
      <c r="R874" s="89"/>
      <c r="S874" s="89"/>
      <c r="T874" s="89"/>
      <c r="U874" s="89"/>
      <c r="V874" s="89"/>
      <c r="W874" s="89"/>
      <c r="X874" s="89"/>
      <c r="Y874" s="89"/>
      <c r="Z874" s="89"/>
      <c r="AA874" s="89"/>
      <c r="AB874" s="89"/>
      <c r="AC874" s="89"/>
      <c r="AD874" s="89"/>
      <c r="AE874" s="89"/>
      <c r="AF874" s="89"/>
      <c r="AG874" s="89"/>
      <c r="AH874" s="89"/>
      <c r="AI874" s="89"/>
      <c r="AJ874" s="89"/>
      <c r="AK874" s="89"/>
      <c r="AL874" s="89"/>
      <c r="AM874" s="89"/>
      <c r="AN874" s="89"/>
      <c r="AO874" s="89"/>
      <c r="AP874" s="89"/>
      <c r="AQ874" s="89"/>
      <c r="AR874" s="89"/>
      <c r="AS874" s="89"/>
      <c r="AT874" s="89"/>
    </row>
    <row r="875" spans="1:46" ht="35.1" customHeight="1" x14ac:dyDescent="0.2">
      <c r="A875" s="89"/>
      <c r="B875" s="89"/>
      <c r="C875" s="89"/>
      <c r="D875" s="89"/>
      <c r="E875" s="89"/>
      <c r="F875" s="89"/>
      <c r="G875" s="89"/>
      <c r="H875" s="89"/>
      <c r="I875" s="89"/>
      <c r="J875" s="89"/>
      <c r="K875" s="89"/>
      <c r="L875" s="89"/>
      <c r="M875" s="89"/>
      <c r="N875" s="89"/>
      <c r="O875" s="89"/>
      <c r="P875" s="89"/>
      <c r="Q875" s="89"/>
      <c r="R875" s="89"/>
      <c r="S875" s="89"/>
      <c r="T875" s="89"/>
      <c r="U875" s="89"/>
      <c r="V875" s="89"/>
      <c r="W875" s="89"/>
      <c r="X875" s="89"/>
      <c r="Y875" s="89"/>
      <c r="Z875" s="89"/>
      <c r="AA875" s="89"/>
      <c r="AB875" s="89"/>
      <c r="AC875" s="89"/>
      <c r="AD875" s="89"/>
      <c r="AE875" s="89"/>
      <c r="AF875" s="89"/>
      <c r="AG875" s="89"/>
      <c r="AH875" s="89"/>
      <c r="AI875" s="89"/>
      <c r="AJ875" s="89"/>
      <c r="AK875" s="89"/>
      <c r="AL875" s="89"/>
      <c r="AM875" s="89"/>
      <c r="AN875" s="89"/>
      <c r="AO875" s="89"/>
      <c r="AP875" s="89"/>
      <c r="AQ875" s="89"/>
      <c r="AR875" s="89"/>
      <c r="AS875" s="89"/>
      <c r="AT875" s="89"/>
    </row>
    <row r="876" spans="1:46" ht="35.1" customHeight="1" x14ac:dyDescent="0.2">
      <c r="A876" s="89"/>
      <c r="B876" s="89"/>
      <c r="C876" s="89"/>
      <c r="D876" s="89"/>
      <c r="E876" s="89"/>
      <c r="F876" s="89"/>
      <c r="G876" s="89"/>
      <c r="H876" s="89"/>
      <c r="I876" s="89"/>
      <c r="J876" s="89"/>
      <c r="K876" s="89"/>
      <c r="L876" s="89"/>
      <c r="M876" s="89"/>
      <c r="N876" s="89"/>
      <c r="O876" s="89"/>
      <c r="P876" s="89"/>
      <c r="Q876" s="89"/>
      <c r="R876" s="89"/>
      <c r="S876" s="89"/>
      <c r="T876" s="89"/>
      <c r="U876" s="89"/>
      <c r="V876" s="89"/>
      <c r="W876" s="89"/>
      <c r="X876" s="89"/>
      <c r="Y876" s="89"/>
      <c r="Z876" s="89"/>
      <c r="AA876" s="89"/>
      <c r="AB876" s="89"/>
      <c r="AC876" s="89"/>
      <c r="AD876" s="89"/>
      <c r="AE876" s="89"/>
      <c r="AF876" s="89"/>
      <c r="AG876" s="89"/>
      <c r="AH876" s="89"/>
      <c r="AI876" s="89"/>
      <c r="AJ876" s="89"/>
      <c r="AK876" s="89"/>
      <c r="AL876" s="89"/>
      <c r="AM876" s="89"/>
      <c r="AN876" s="89"/>
      <c r="AO876" s="89"/>
      <c r="AP876" s="89"/>
      <c r="AQ876" s="89"/>
      <c r="AR876" s="89"/>
      <c r="AS876" s="89"/>
      <c r="AT876" s="89"/>
    </row>
    <row r="877" spans="1:46" ht="35.1" customHeight="1" x14ac:dyDescent="0.2">
      <c r="A877" s="89"/>
      <c r="B877" s="89"/>
      <c r="C877" s="89"/>
      <c r="D877" s="89"/>
      <c r="E877" s="89"/>
      <c r="F877" s="89"/>
      <c r="G877" s="89"/>
      <c r="H877" s="89"/>
      <c r="I877" s="89"/>
      <c r="J877" s="89"/>
      <c r="K877" s="89"/>
      <c r="L877" s="89"/>
      <c r="M877" s="89"/>
      <c r="N877" s="89"/>
      <c r="O877" s="89"/>
      <c r="P877" s="89"/>
      <c r="Q877" s="89"/>
      <c r="R877" s="89"/>
      <c r="S877" s="89"/>
      <c r="T877" s="89"/>
      <c r="U877" s="89"/>
      <c r="V877" s="89"/>
      <c r="W877" s="89"/>
      <c r="X877" s="89"/>
      <c r="Y877" s="89"/>
      <c r="Z877" s="89"/>
      <c r="AA877" s="89"/>
      <c r="AB877" s="89"/>
      <c r="AC877" s="89"/>
      <c r="AD877" s="89"/>
      <c r="AE877" s="89"/>
      <c r="AF877" s="89"/>
      <c r="AG877" s="89"/>
      <c r="AH877" s="89"/>
      <c r="AI877" s="89"/>
      <c r="AJ877" s="89"/>
      <c r="AK877" s="89"/>
      <c r="AL877" s="89"/>
      <c r="AM877" s="89"/>
      <c r="AN877" s="89"/>
      <c r="AO877" s="89"/>
      <c r="AP877" s="89"/>
      <c r="AQ877" s="89"/>
      <c r="AR877" s="89"/>
      <c r="AS877" s="89"/>
      <c r="AT877" s="89"/>
    </row>
    <row r="878" spans="1:46" ht="35.1" customHeight="1" x14ac:dyDescent="0.2">
      <c r="A878" s="89"/>
      <c r="B878" s="89"/>
      <c r="C878" s="89"/>
      <c r="D878" s="89"/>
      <c r="E878" s="89"/>
      <c r="F878" s="89"/>
      <c r="G878" s="89"/>
      <c r="H878" s="89"/>
      <c r="I878" s="89"/>
      <c r="J878" s="89"/>
      <c r="K878" s="89"/>
      <c r="L878" s="89"/>
      <c r="M878" s="89"/>
      <c r="N878" s="89"/>
      <c r="O878" s="89"/>
      <c r="P878" s="89"/>
      <c r="Q878" s="89"/>
      <c r="R878" s="89"/>
      <c r="S878" s="89"/>
      <c r="T878" s="89"/>
      <c r="U878" s="89"/>
      <c r="V878" s="89"/>
      <c r="W878" s="89"/>
      <c r="X878" s="89"/>
      <c r="Y878" s="89"/>
      <c r="Z878" s="89"/>
      <c r="AA878" s="89"/>
      <c r="AB878" s="89"/>
      <c r="AC878" s="89"/>
      <c r="AD878" s="89"/>
      <c r="AE878" s="89"/>
      <c r="AF878" s="89"/>
      <c r="AG878" s="89"/>
      <c r="AH878" s="89"/>
      <c r="AI878" s="89"/>
      <c r="AJ878" s="89"/>
      <c r="AK878" s="89"/>
      <c r="AL878" s="89"/>
      <c r="AM878" s="89"/>
      <c r="AN878" s="89"/>
      <c r="AO878" s="89"/>
      <c r="AP878" s="89"/>
      <c r="AQ878" s="89"/>
      <c r="AR878" s="89"/>
      <c r="AS878" s="89"/>
      <c r="AT878" s="89"/>
    </row>
    <row r="879" spans="1:46" ht="35.1" customHeight="1" x14ac:dyDescent="0.2">
      <c r="A879" s="89"/>
      <c r="B879" s="89"/>
      <c r="C879" s="89"/>
      <c r="D879" s="89"/>
      <c r="E879" s="89"/>
      <c r="F879" s="89"/>
      <c r="G879" s="89"/>
      <c r="H879" s="89"/>
      <c r="I879" s="89"/>
      <c r="J879" s="89"/>
      <c r="K879" s="89"/>
      <c r="L879" s="89"/>
      <c r="M879" s="89"/>
      <c r="N879" s="89"/>
      <c r="O879" s="89"/>
      <c r="P879" s="89"/>
      <c r="Q879" s="89"/>
      <c r="R879" s="89"/>
      <c r="S879" s="89"/>
      <c r="T879" s="89"/>
      <c r="U879" s="89"/>
      <c r="V879" s="89"/>
      <c r="W879" s="89"/>
      <c r="X879" s="89"/>
      <c r="Y879" s="89"/>
      <c r="Z879" s="89"/>
      <c r="AA879" s="89"/>
      <c r="AB879" s="89"/>
      <c r="AC879" s="89"/>
      <c r="AD879" s="89"/>
      <c r="AE879" s="89"/>
      <c r="AF879" s="89"/>
      <c r="AG879" s="89"/>
      <c r="AH879" s="89"/>
      <c r="AI879" s="89"/>
      <c r="AJ879" s="89"/>
      <c r="AK879" s="89"/>
      <c r="AL879" s="89"/>
      <c r="AM879" s="89"/>
      <c r="AN879" s="89"/>
      <c r="AO879" s="89"/>
      <c r="AP879" s="89"/>
      <c r="AQ879" s="89"/>
      <c r="AR879" s="89"/>
      <c r="AS879" s="89"/>
      <c r="AT879" s="89"/>
    </row>
    <row r="880" spans="1:46" ht="35.1" customHeight="1" x14ac:dyDescent="0.2">
      <c r="A880" s="89"/>
      <c r="B880" s="89"/>
      <c r="C880" s="89"/>
      <c r="D880" s="89"/>
      <c r="E880" s="89"/>
      <c r="F880" s="89"/>
      <c r="G880" s="89"/>
      <c r="H880" s="89"/>
      <c r="I880" s="89"/>
      <c r="J880" s="89"/>
      <c r="K880" s="89"/>
      <c r="L880" s="89"/>
      <c r="M880" s="89"/>
      <c r="N880" s="89"/>
      <c r="O880" s="89"/>
      <c r="P880" s="89"/>
      <c r="Q880" s="89"/>
      <c r="R880" s="89"/>
      <c r="S880" s="89"/>
      <c r="T880" s="89"/>
      <c r="U880" s="89"/>
      <c r="V880" s="89"/>
      <c r="W880" s="89"/>
      <c r="X880" s="89"/>
      <c r="Y880" s="89"/>
      <c r="Z880" s="89"/>
      <c r="AA880" s="89"/>
      <c r="AB880" s="89"/>
      <c r="AC880" s="89"/>
      <c r="AD880" s="89"/>
      <c r="AE880" s="89"/>
      <c r="AF880" s="89"/>
      <c r="AG880" s="89"/>
      <c r="AH880" s="89"/>
      <c r="AI880" s="89"/>
      <c r="AJ880" s="89"/>
      <c r="AK880" s="89"/>
      <c r="AL880" s="89"/>
      <c r="AM880" s="89"/>
      <c r="AN880" s="89"/>
      <c r="AO880" s="89"/>
      <c r="AP880" s="89"/>
      <c r="AQ880" s="89"/>
      <c r="AR880" s="89"/>
      <c r="AS880" s="89"/>
      <c r="AT880" s="89"/>
    </row>
    <row r="881" spans="1:46" ht="35.1" customHeight="1" x14ac:dyDescent="0.2">
      <c r="A881" s="89"/>
      <c r="B881" s="89"/>
      <c r="C881" s="89"/>
      <c r="D881" s="89"/>
      <c r="E881" s="89"/>
      <c r="F881" s="89"/>
      <c r="G881" s="89"/>
      <c r="H881" s="89"/>
      <c r="I881" s="89"/>
      <c r="J881" s="89"/>
      <c r="K881" s="89"/>
      <c r="L881" s="89"/>
      <c r="M881" s="89"/>
      <c r="N881" s="89"/>
      <c r="O881" s="89"/>
      <c r="P881" s="89"/>
      <c r="Q881" s="89"/>
      <c r="R881" s="89"/>
      <c r="S881" s="89"/>
      <c r="T881" s="89"/>
      <c r="U881" s="89"/>
      <c r="V881" s="89"/>
      <c r="W881" s="89"/>
      <c r="X881" s="89"/>
      <c r="Y881" s="89"/>
      <c r="Z881" s="89"/>
      <c r="AA881" s="89"/>
      <c r="AB881" s="89"/>
      <c r="AC881" s="89"/>
      <c r="AD881" s="89"/>
      <c r="AE881" s="89"/>
      <c r="AF881" s="89"/>
      <c r="AG881" s="89"/>
      <c r="AH881" s="89"/>
      <c r="AI881" s="89"/>
      <c r="AJ881" s="89"/>
      <c r="AK881" s="89"/>
      <c r="AL881" s="89"/>
      <c r="AM881" s="89"/>
      <c r="AN881" s="89"/>
      <c r="AO881" s="89"/>
      <c r="AP881" s="89"/>
      <c r="AQ881" s="89"/>
      <c r="AR881" s="89"/>
      <c r="AS881" s="89"/>
      <c r="AT881" s="89"/>
    </row>
    <row r="882" spans="1:46" ht="35.1" customHeight="1" x14ac:dyDescent="0.2">
      <c r="A882" s="89"/>
      <c r="B882" s="89"/>
      <c r="C882" s="89"/>
      <c r="D882" s="89"/>
      <c r="E882" s="89"/>
      <c r="F882" s="89"/>
      <c r="G882" s="89"/>
      <c r="H882" s="89"/>
      <c r="I882" s="89"/>
      <c r="J882" s="89"/>
      <c r="K882" s="89"/>
      <c r="L882" s="89"/>
      <c r="M882" s="89"/>
      <c r="N882" s="89"/>
      <c r="O882" s="89"/>
      <c r="P882" s="89"/>
      <c r="Q882" s="89"/>
      <c r="R882" s="89"/>
      <c r="S882" s="89"/>
      <c r="T882" s="89"/>
      <c r="U882" s="89"/>
      <c r="V882" s="89"/>
      <c r="W882" s="89"/>
      <c r="X882" s="89"/>
      <c r="Y882" s="89"/>
      <c r="Z882" s="89"/>
      <c r="AA882" s="89"/>
      <c r="AB882" s="89"/>
      <c r="AC882" s="89"/>
      <c r="AD882" s="89"/>
      <c r="AE882" s="89"/>
      <c r="AF882" s="89"/>
      <c r="AG882" s="89"/>
      <c r="AH882" s="89"/>
      <c r="AI882" s="89"/>
      <c r="AJ882" s="89"/>
      <c r="AK882" s="89"/>
      <c r="AL882" s="89"/>
      <c r="AM882" s="89"/>
      <c r="AN882" s="89"/>
      <c r="AO882" s="89"/>
      <c r="AP882" s="89"/>
      <c r="AQ882" s="89"/>
      <c r="AR882" s="89"/>
      <c r="AS882" s="89"/>
      <c r="AT882" s="89"/>
    </row>
    <row r="883" spans="1:46" ht="35.1" customHeight="1" x14ac:dyDescent="0.2">
      <c r="A883" s="89"/>
      <c r="B883" s="89"/>
      <c r="C883" s="89"/>
      <c r="D883" s="89"/>
      <c r="E883" s="89"/>
      <c r="F883" s="89"/>
      <c r="G883" s="89"/>
      <c r="H883" s="89"/>
      <c r="I883" s="89"/>
      <c r="J883" s="89"/>
      <c r="K883" s="89"/>
      <c r="L883" s="89"/>
      <c r="M883" s="89"/>
      <c r="N883" s="89"/>
      <c r="O883" s="89"/>
      <c r="P883" s="89"/>
      <c r="Q883" s="89"/>
      <c r="R883" s="89"/>
      <c r="S883" s="89"/>
      <c r="T883" s="89"/>
      <c r="U883" s="89"/>
      <c r="V883" s="89"/>
      <c r="W883" s="89"/>
      <c r="X883" s="89"/>
      <c r="Y883" s="89"/>
      <c r="Z883" s="89"/>
      <c r="AA883" s="89"/>
      <c r="AB883" s="89"/>
      <c r="AC883" s="89"/>
      <c r="AD883" s="89"/>
      <c r="AE883" s="89"/>
      <c r="AF883" s="89"/>
      <c r="AG883" s="89"/>
      <c r="AH883" s="89"/>
      <c r="AI883" s="89"/>
      <c r="AJ883" s="89"/>
      <c r="AK883" s="89"/>
      <c r="AL883" s="89"/>
      <c r="AM883" s="89"/>
      <c r="AN883" s="89"/>
      <c r="AO883" s="89"/>
      <c r="AP883" s="89"/>
      <c r="AQ883" s="89"/>
      <c r="AR883" s="89"/>
      <c r="AS883" s="89"/>
      <c r="AT883" s="89"/>
    </row>
    <row r="884" spans="1:46" ht="35.1" customHeight="1" x14ac:dyDescent="0.2">
      <c r="A884" s="89"/>
      <c r="B884" s="89"/>
      <c r="C884" s="89"/>
      <c r="D884" s="89"/>
      <c r="E884" s="89"/>
      <c r="F884" s="89"/>
      <c r="G884" s="89"/>
      <c r="H884" s="89"/>
      <c r="I884" s="89"/>
      <c r="J884" s="89"/>
      <c r="K884" s="89"/>
      <c r="L884" s="89"/>
      <c r="M884" s="89"/>
      <c r="N884" s="89"/>
      <c r="O884" s="89"/>
      <c r="P884" s="89"/>
      <c r="Q884" s="89"/>
      <c r="R884" s="89"/>
      <c r="S884" s="89"/>
      <c r="T884" s="89"/>
      <c r="U884" s="89"/>
      <c r="V884" s="89"/>
      <c r="W884" s="89"/>
      <c r="X884" s="89"/>
      <c r="Y884" s="89"/>
      <c r="Z884" s="89"/>
      <c r="AA884" s="89"/>
      <c r="AB884" s="89"/>
      <c r="AC884" s="89"/>
      <c r="AD884" s="89"/>
      <c r="AE884" s="89"/>
      <c r="AF884" s="89"/>
      <c r="AG884" s="89"/>
      <c r="AH884" s="89"/>
      <c r="AI884" s="89"/>
      <c r="AJ884" s="89"/>
      <c r="AK884" s="89"/>
      <c r="AL884" s="89"/>
      <c r="AM884" s="89"/>
      <c r="AN884" s="89"/>
      <c r="AO884" s="89"/>
      <c r="AP884" s="89"/>
      <c r="AQ884" s="89"/>
      <c r="AR884" s="89"/>
      <c r="AS884" s="89"/>
      <c r="AT884" s="89"/>
    </row>
    <row r="885" spans="1:46" ht="35.1" customHeight="1" x14ac:dyDescent="0.2">
      <c r="A885" s="89"/>
      <c r="B885" s="89"/>
      <c r="C885" s="89"/>
      <c r="D885" s="89"/>
      <c r="E885" s="89"/>
      <c r="F885" s="89"/>
      <c r="G885" s="89"/>
      <c r="H885" s="89"/>
      <c r="I885" s="89"/>
      <c r="J885" s="89"/>
      <c r="K885" s="89"/>
      <c r="L885" s="89"/>
      <c r="M885" s="89"/>
      <c r="N885" s="89"/>
      <c r="O885" s="89"/>
      <c r="P885" s="89"/>
      <c r="Q885" s="89"/>
      <c r="R885" s="89"/>
      <c r="S885" s="89"/>
      <c r="T885" s="89"/>
      <c r="U885" s="89"/>
      <c r="V885" s="89"/>
      <c r="W885" s="89"/>
      <c r="X885" s="89"/>
      <c r="Y885" s="89"/>
      <c r="Z885" s="89"/>
      <c r="AA885" s="89"/>
      <c r="AB885" s="89"/>
      <c r="AC885" s="89"/>
      <c r="AD885" s="89"/>
      <c r="AE885" s="89"/>
      <c r="AF885" s="89"/>
      <c r="AG885" s="89"/>
      <c r="AH885" s="89"/>
      <c r="AI885" s="89"/>
      <c r="AJ885" s="89"/>
      <c r="AK885" s="89"/>
      <c r="AL885" s="89"/>
      <c r="AM885" s="89"/>
      <c r="AN885" s="89"/>
      <c r="AO885" s="89"/>
      <c r="AP885" s="89"/>
      <c r="AQ885" s="89"/>
      <c r="AR885" s="89"/>
      <c r="AS885" s="89"/>
      <c r="AT885" s="89"/>
    </row>
    <row r="886" spans="1:46" ht="35.1" customHeight="1" x14ac:dyDescent="0.2">
      <c r="A886" s="89"/>
      <c r="B886" s="89"/>
      <c r="C886" s="89"/>
      <c r="D886" s="89"/>
      <c r="E886" s="89"/>
      <c r="F886" s="89"/>
      <c r="G886" s="89"/>
      <c r="H886" s="89"/>
      <c r="I886" s="89"/>
      <c r="J886" s="89"/>
      <c r="K886" s="89"/>
      <c r="L886" s="89"/>
      <c r="M886" s="89"/>
      <c r="N886" s="89"/>
      <c r="O886" s="89"/>
      <c r="P886" s="89"/>
      <c r="Q886" s="89"/>
      <c r="R886" s="89"/>
      <c r="S886" s="89"/>
      <c r="T886" s="89"/>
      <c r="U886" s="89"/>
      <c r="V886" s="89"/>
      <c r="W886" s="89"/>
      <c r="X886" s="89"/>
      <c r="Y886" s="89"/>
      <c r="Z886" s="89"/>
      <c r="AA886" s="89"/>
      <c r="AB886" s="89"/>
      <c r="AC886" s="89"/>
      <c r="AD886" s="89"/>
      <c r="AE886" s="89"/>
      <c r="AF886" s="89"/>
      <c r="AG886" s="89"/>
      <c r="AH886" s="89"/>
      <c r="AI886" s="89"/>
      <c r="AJ886" s="89"/>
      <c r="AK886" s="89"/>
      <c r="AL886" s="89"/>
      <c r="AM886" s="89"/>
      <c r="AN886" s="89"/>
      <c r="AO886" s="89"/>
      <c r="AP886" s="89"/>
      <c r="AQ886" s="89"/>
      <c r="AR886" s="89"/>
      <c r="AS886" s="89"/>
      <c r="AT886" s="89"/>
    </row>
    <row r="887" spans="1:46" ht="35.1" customHeight="1" x14ac:dyDescent="0.2">
      <c r="A887" s="89"/>
      <c r="B887" s="89"/>
      <c r="C887" s="89"/>
      <c r="D887" s="89"/>
      <c r="E887" s="89"/>
      <c r="F887" s="89"/>
      <c r="G887" s="89"/>
      <c r="H887" s="89"/>
      <c r="I887" s="89"/>
      <c r="J887" s="89"/>
      <c r="K887" s="89"/>
      <c r="L887" s="89"/>
      <c r="M887" s="89"/>
      <c r="N887" s="89"/>
      <c r="O887" s="89"/>
      <c r="P887" s="89"/>
      <c r="Q887" s="89"/>
      <c r="R887" s="89"/>
      <c r="S887" s="89"/>
      <c r="T887" s="89"/>
      <c r="U887" s="89"/>
      <c r="V887" s="89"/>
      <c r="W887" s="89"/>
      <c r="X887" s="89"/>
      <c r="Y887" s="89"/>
      <c r="Z887" s="89"/>
      <c r="AA887" s="89"/>
      <c r="AB887" s="89"/>
      <c r="AC887" s="89"/>
      <c r="AD887" s="89"/>
      <c r="AE887" s="89"/>
      <c r="AF887" s="89"/>
      <c r="AG887" s="89"/>
      <c r="AH887" s="89"/>
      <c r="AI887" s="89"/>
      <c r="AJ887" s="89"/>
      <c r="AK887" s="89"/>
      <c r="AL887" s="89"/>
      <c r="AM887" s="89"/>
      <c r="AN887" s="89"/>
      <c r="AO887" s="89"/>
      <c r="AP887" s="89"/>
      <c r="AQ887" s="89"/>
      <c r="AR887" s="89"/>
      <c r="AS887" s="89"/>
      <c r="AT887" s="89"/>
    </row>
    <row r="888" spans="1:46" ht="35.1" customHeight="1" x14ac:dyDescent="0.2">
      <c r="A888" s="89"/>
      <c r="B888" s="89"/>
      <c r="C888" s="89"/>
      <c r="D888" s="89"/>
      <c r="E888" s="89"/>
      <c r="F888" s="89"/>
      <c r="G888" s="89"/>
      <c r="H888" s="89"/>
      <c r="I888" s="89"/>
      <c r="J888" s="89"/>
      <c r="K888" s="89"/>
      <c r="L888" s="89"/>
      <c r="M888" s="89"/>
      <c r="N888" s="89"/>
      <c r="O888" s="89"/>
      <c r="P888" s="89"/>
      <c r="Q888" s="89"/>
      <c r="R888" s="89"/>
      <c r="S888" s="89"/>
      <c r="T888" s="89"/>
      <c r="U888" s="89"/>
      <c r="V888" s="89"/>
      <c r="W888" s="89"/>
      <c r="X888" s="89"/>
      <c r="Y888" s="89"/>
      <c r="Z888" s="89"/>
      <c r="AA888" s="89"/>
      <c r="AB888" s="89"/>
      <c r="AC888" s="89"/>
      <c r="AD888" s="89"/>
      <c r="AE888" s="89"/>
      <c r="AF888" s="89"/>
      <c r="AG888" s="89"/>
      <c r="AH888" s="89"/>
      <c r="AI888" s="89"/>
      <c r="AJ888" s="89"/>
      <c r="AK888" s="89"/>
      <c r="AL888" s="89"/>
      <c r="AM888" s="89"/>
      <c r="AN888" s="89"/>
      <c r="AO888" s="89"/>
      <c r="AP888" s="89"/>
      <c r="AQ888" s="89"/>
      <c r="AR888" s="89"/>
      <c r="AS888" s="89"/>
      <c r="AT888" s="89"/>
    </row>
    <row r="889" spans="1:46" ht="35.1" customHeight="1" x14ac:dyDescent="0.2">
      <c r="A889" s="89"/>
      <c r="B889" s="89"/>
      <c r="C889" s="89"/>
      <c r="D889" s="89"/>
      <c r="E889" s="89"/>
      <c r="F889" s="89"/>
      <c r="G889" s="89"/>
      <c r="H889" s="89"/>
      <c r="I889" s="89"/>
      <c r="J889" s="89"/>
      <c r="K889" s="89"/>
      <c r="L889" s="89"/>
      <c r="M889" s="89"/>
      <c r="N889" s="89"/>
      <c r="O889" s="89"/>
      <c r="P889" s="89"/>
      <c r="Q889" s="89"/>
      <c r="R889" s="89"/>
      <c r="S889" s="89"/>
      <c r="T889" s="89"/>
      <c r="U889" s="89"/>
      <c r="V889" s="89"/>
      <c r="W889" s="89"/>
      <c r="X889" s="89"/>
      <c r="Y889" s="89"/>
      <c r="Z889" s="89"/>
      <c r="AA889" s="89"/>
      <c r="AB889" s="89"/>
      <c r="AC889" s="89"/>
      <c r="AD889" s="89"/>
      <c r="AE889" s="89"/>
      <c r="AF889" s="89"/>
      <c r="AG889" s="89"/>
      <c r="AH889" s="89"/>
      <c r="AI889" s="89"/>
      <c r="AJ889" s="89"/>
      <c r="AK889" s="89"/>
      <c r="AL889" s="89"/>
      <c r="AM889" s="89"/>
      <c r="AN889" s="89"/>
      <c r="AO889" s="89"/>
      <c r="AP889" s="89"/>
      <c r="AQ889" s="89"/>
      <c r="AR889" s="89"/>
      <c r="AS889" s="89"/>
      <c r="AT889" s="89"/>
    </row>
    <row r="890" spans="1:46" ht="35.1" customHeight="1" x14ac:dyDescent="0.2">
      <c r="A890" s="89"/>
      <c r="B890" s="89"/>
      <c r="C890" s="89"/>
      <c r="D890" s="89"/>
      <c r="E890" s="89"/>
      <c r="F890" s="89"/>
      <c r="G890" s="89"/>
      <c r="H890" s="89"/>
      <c r="I890" s="89"/>
      <c r="J890" s="89"/>
      <c r="K890" s="89"/>
      <c r="L890" s="89"/>
      <c r="M890" s="89"/>
      <c r="N890" s="89"/>
      <c r="O890" s="89"/>
      <c r="P890" s="89"/>
      <c r="Q890" s="89"/>
      <c r="R890" s="89"/>
      <c r="S890" s="89"/>
      <c r="T890" s="89"/>
      <c r="U890" s="89"/>
      <c r="V890" s="89"/>
      <c r="W890" s="89"/>
      <c r="X890" s="89"/>
      <c r="Y890" s="89"/>
      <c r="Z890" s="89"/>
      <c r="AA890" s="89"/>
      <c r="AB890" s="89"/>
      <c r="AC890" s="89"/>
      <c r="AD890" s="89"/>
      <c r="AE890" s="89"/>
      <c r="AF890" s="89"/>
      <c r="AG890" s="89"/>
      <c r="AH890" s="89"/>
      <c r="AI890" s="89"/>
      <c r="AJ890" s="89"/>
      <c r="AK890" s="89"/>
      <c r="AL890" s="89"/>
      <c r="AM890" s="89"/>
      <c r="AN890" s="89"/>
      <c r="AO890" s="89"/>
      <c r="AP890" s="89"/>
      <c r="AQ890" s="89"/>
      <c r="AR890" s="89"/>
      <c r="AS890" s="89"/>
      <c r="AT890" s="89"/>
    </row>
    <row r="891" spans="1:46" ht="35.1" customHeight="1" x14ac:dyDescent="0.2">
      <c r="A891" s="89"/>
      <c r="B891" s="89"/>
      <c r="C891" s="89"/>
      <c r="D891" s="89"/>
      <c r="E891" s="89"/>
      <c r="F891" s="89"/>
      <c r="G891" s="89"/>
      <c r="H891" s="89"/>
      <c r="I891" s="89"/>
      <c r="J891" s="89"/>
      <c r="K891" s="89"/>
      <c r="L891" s="89"/>
      <c r="M891" s="89"/>
      <c r="N891" s="89"/>
      <c r="O891" s="89"/>
      <c r="P891" s="89"/>
      <c r="Q891" s="89"/>
      <c r="R891" s="89"/>
      <c r="S891" s="89"/>
      <c r="T891" s="89"/>
      <c r="U891" s="89"/>
      <c r="V891" s="89"/>
      <c r="W891" s="89"/>
      <c r="X891" s="89"/>
      <c r="Y891" s="89"/>
      <c r="Z891" s="89"/>
      <c r="AA891" s="89"/>
      <c r="AB891" s="89"/>
      <c r="AC891" s="89"/>
      <c r="AD891" s="89"/>
      <c r="AE891" s="89"/>
      <c r="AF891" s="89"/>
      <c r="AG891" s="89"/>
      <c r="AH891" s="89"/>
      <c r="AI891" s="89"/>
      <c r="AJ891" s="89"/>
      <c r="AK891" s="89"/>
      <c r="AL891" s="89"/>
      <c r="AM891" s="89"/>
      <c r="AN891" s="89"/>
      <c r="AO891" s="89"/>
      <c r="AP891" s="89"/>
      <c r="AQ891" s="89"/>
      <c r="AR891" s="89"/>
      <c r="AS891" s="89"/>
      <c r="AT891" s="89"/>
    </row>
    <row r="892" spans="1:46" ht="35.1" customHeight="1" x14ac:dyDescent="0.2">
      <c r="A892" s="89"/>
      <c r="B892" s="89"/>
      <c r="C892" s="89"/>
      <c r="D892" s="89"/>
      <c r="E892" s="89"/>
      <c r="F892" s="89"/>
      <c r="G892" s="89"/>
      <c r="H892" s="89"/>
      <c r="I892" s="89"/>
      <c r="J892" s="89"/>
      <c r="K892" s="89"/>
      <c r="L892" s="89"/>
      <c r="M892" s="89"/>
      <c r="N892" s="89"/>
      <c r="O892" s="89"/>
      <c r="P892" s="89"/>
      <c r="Q892" s="89"/>
      <c r="R892" s="89"/>
      <c r="S892" s="89"/>
      <c r="T892" s="89"/>
      <c r="U892" s="89"/>
      <c r="V892" s="89"/>
      <c r="W892" s="89"/>
      <c r="X892" s="89"/>
      <c r="Y892" s="89"/>
      <c r="Z892" s="89"/>
      <c r="AA892" s="89"/>
      <c r="AB892" s="89"/>
      <c r="AC892" s="89"/>
      <c r="AD892" s="89"/>
      <c r="AE892" s="89"/>
      <c r="AF892" s="89"/>
      <c r="AG892" s="89"/>
      <c r="AH892" s="89"/>
      <c r="AI892" s="89"/>
      <c r="AJ892" s="89"/>
      <c r="AK892" s="89"/>
      <c r="AL892" s="89"/>
      <c r="AM892" s="89"/>
      <c r="AN892" s="89"/>
      <c r="AO892" s="89"/>
      <c r="AP892" s="89"/>
      <c r="AQ892" s="89"/>
      <c r="AR892" s="89"/>
      <c r="AS892" s="89"/>
      <c r="AT892" s="89"/>
    </row>
    <row r="893" spans="1:46" ht="35.1" customHeight="1" x14ac:dyDescent="0.2">
      <c r="A893" s="89"/>
      <c r="B893" s="89"/>
      <c r="C893" s="89"/>
      <c r="D893" s="89"/>
      <c r="E893" s="89"/>
      <c r="F893" s="89"/>
      <c r="G893" s="89"/>
      <c r="H893" s="89"/>
      <c r="I893" s="89"/>
      <c r="J893" s="89"/>
      <c r="K893" s="89"/>
      <c r="L893" s="89"/>
      <c r="M893" s="89"/>
      <c r="N893" s="89"/>
      <c r="O893" s="89"/>
      <c r="P893" s="89"/>
      <c r="Q893" s="89"/>
      <c r="R893" s="89"/>
      <c r="S893" s="89"/>
      <c r="T893" s="89"/>
      <c r="U893" s="89"/>
      <c r="V893" s="89"/>
      <c r="W893" s="89"/>
      <c r="X893" s="89"/>
      <c r="Y893" s="89"/>
      <c r="Z893" s="89"/>
      <c r="AA893" s="89"/>
      <c r="AB893" s="89"/>
      <c r="AC893" s="89"/>
      <c r="AD893" s="89"/>
      <c r="AE893" s="89"/>
      <c r="AF893" s="89"/>
      <c r="AG893" s="89"/>
      <c r="AH893" s="89"/>
      <c r="AI893" s="89"/>
      <c r="AJ893" s="89"/>
      <c r="AK893" s="89"/>
      <c r="AL893" s="89"/>
      <c r="AM893" s="89"/>
      <c r="AN893" s="89"/>
      <c r="AO893" s="89"/>
      <c r="AP893" s="89"/>
      <c r="AQ893" s="89"/>
      <c r="AR893" s="89"/>
      <c r="AS893" s="89"/>
      <c r="AT893" s="89"/>
    </row>
    <row r="894" spans="1:46" ht="35.1" customHeight="1" x14ac:dyDescent="0.2">
      <c r="A894" s="89"/>
      <c r="B894" s="89"/>
      <c r="C894" s="89"/>
      <c r="D894" s="89"/>
      <c r="E894" s="89"/>
      <c r="F894" s="89"/>
      <c r="G894" s="89"/>
      <c r="H894" s="89"/>
      <c r="I894" s="89"/>
      <c r="J894" s="89"/>
      <c r="K894" s="89"/>
      <c r="L894" s="89"/>
      <c r="M894" s="89"/>
      <c r="N894" s="89"/>
      <c r="O894" s="89"/>
      <c r="P894" s="89"/>
      <c r="Q894" s="89"/>
      <c r="R894" s="89"/>
      <c r="S894" s="89"/>
      <c r="T894" s="89"/>
      <c r="U894" s="89"/>
      <c r="V894" s="89"/>
      <c r="W894" s="89"/>
      <c r="X894" s="89"/>
      <c r="Y894" s="89"/>
      <c r="Z894" s="89"/>
      <c r="AA894" s="89"/>
      <c r="AB894" s="89"/>
      <c r="AC894" s="89"/>
      <c r="AD894" s="89"/>
      <c r="AE894" s="89"/>
      <c r="AF894" s="89"/>
      <c r="AG894" s="89"/>
      <c r="AH894" s="89"/>
      <c r="AI894" s="89"/>
      <c r="AJ894" s="89"/>
      <c r="AK894" s="89"/>
      <c r="AL894" s="89"/>
      <c r="AM894" s="89"/>
      <c r="AN894" s="89"/>
      <c r="AO894" s="89"/>
      <c r="AP894" s="89"/>
      <c r="AQ894" s="89"/>
      <c r="AR894" s="89"/>
      <c r="AS894" s="89"/>
      <c r="AT894" s="89"/>
    </row>
    <row r="895" spans="1:46" ht="35.1" customHeight="1" x14ac:dyDescent="0.2">
      <c r="A895" s="89"/>
      <c r="B895" s="89"/>
      <c r="C895" s="89"/>
      <c r="D895" s="89"/>
      <c r="E895" s="89"/>
      <c r="F895" s="89"/>
      <c r="G895" s="89"/>
      <c r="H895" s="89"/>
      <c r="I895" s="89"/>
      <c r="J895" s="89"/>
      <c r="K895" s="89"/>
      <c r="L895" s="89"/>
      <c r="M895" s="89"/>
      <c r="N895" s="89"/>
      <c r="O895" s="89"/>
      <c r="P895" s="89"/>
      <c r="Q895" s="89"/>
      <c r="R895" s="89"/>
      <c r="S895" s="89"/>
      <c r="T895" s="89"/>
      <c r="U895" s="89"/>
      <c r="V895" s="89"/>
      <c r="W895" s="89"/>
      <c r="X895" s="89"/>
      <c r="Y895" s="89"/>
      <c r="Z895" s="89"/>
      <c r="AA895" s="89"/>
      <c r="AB895" s="89"/>
      <c r="AC895" s="89"/>
      <c r="AD895" s="89"/>
      <c r="AE895" s="89"/>
      <c r="AF895" s="89"/>
      <c r="AG895" s="89"/>
      <c r="AH895" s="89"/>
      <c r="AI895" s="89"/>
      <c r="AJ895" s="89"/>
      <c r="AK895" s="89"/>
      <c r="AL895" s="89"/>
      <c r="AM895" s="89"/>
      <c r="AN895" s="89"/>
      <c r="AO895" s="89"/>
      <c r="AP895" s="89"/>
      <c r="AQ895" s="89"/>
      <c r="AR895" s="89"/>
      <c r="AS895" s="89"/>
      <c r="AT895" s="89"/>
    </row>
    <row r="896" spans="1:46" ht="35.1" customHeight="1" x14ac:dyDescent="0.2">
      <c r="A896" s="89"/>
      <c r="B896" s="89"/>
      <c r="C896" s="89"/>
      <c r="D896" s="89"/>
      <c r="E896" s="89"/>
      <c r="F896" s="89"/>
      <c r="G896" s="89"/>
      <c r="H896" s="89"/>
      <c r="I896" s="89"/>
      <c r="J896" s="89"/>
      <c r="K896" s="89"/>
      <c r="L896" s="89"/>
      <c r="M896" s="89"/>
      <c r="N896" s="89"/>
      <c r="O896" s="89"/>
      <c r="P896" s="89"/>
      <c r="Q896" s="89"/>
      <c r="R896" s="89"/>
      <c r="S896" s="89"/>
      <c r="T896" s="89"/>
      <c r="U896" s="89"/>
      <c r="V896" s="89"/>
      <c r="W896" s="89"/>
      <c r="X896" s="89"/>
      <c r="Y896" s="89"/>
      <c r="Z896" s="89"/>
      <c r="AA896" s="89"/>
      <c r="AB896" s="89"/>
      <c r="AC896" s="89"/>
      <c r="AD896" s="89"/>
      <c r="AE896" s="89"/>
      <c r="AF896" s="89"/>
      <c r="AG896" s="89"/>
      <c r="AH896" s="89"/>
      <c r="AI896" s="89"/>
      <c r="AJ896" s="89"/>
      <c r="AK896" s="89"/>
      <c r="AL896" s="89"/>
      <c r="AM896" s="89"/>
      <c r="AN896" s="89"/>
      <c r="AO896" s="89"/>
      <c r="AP896" s="89"/>
      <c r="AQ896" s="89"/>
      <c r="AR896" s="89"/>
      <c r="AS896" s="89"/>
      <c r="AT896" s="89"/>
    </row>
    <row r="897" spans="1:46" ht="35.1" customHeight="1" x14ac:dyDescent="0.2">
      <c r="A897" s="89"/>
      <c r="B897" s="89"/>
      <c r="C897" s="89"/>
      <c r="D897" s="89"/>
      <c r="E897" s="89"/>
      <c r="F897" s="89"/>
      <c r="G897" s="89"/>
      <c r="H897" s="89"/>
      <c r="I897" s="89"/>
      <c r="J897" s="89"/>
      <c r="K897" s="89"/>
      <c r="L897" s="89"/>
      <c r="M897" s="89"/>
      <c r="N897" s="89"/>
      <c r="O897" s="89"/>
      <c r="P897" s="89"/>
      <c r="Q897" s="89"/>
      <c r="R897" s="89"/>
      <c r="S897" s="89"/>
      <c r="T897" s="89"/>
      <c r="U897" s="89"/>
      <c r="V897" s="89"/>
      <c r="W897" s="89"/>
      <c r="X897" s="89"/>
      <c r="Y897" s="89"/>
      <c r="Z897" s="89"/>
      <c r="AA897" s="89"/>
      <c r="AB897" s="89"/>
      <c r="AC897" s="89"/>
      <c r="AD897" s="89"/>
      <c r="AE897" s="89"/>
      <c r="AF897" s="89"/>
      <c r="AG897" s="89"/>
      <c r="AH897" s="89"/>
      <c r="AI897" s="89"/>
      <c r="AJ897" s="89"/>
      <c r="AK897" s="89"/>
      <c r="AL897" s="89"/>
      <c r="AM897" s="89"/>
      <c r="AN897" s="89"/>
      <c r="AO897" s="89"/>
      <c r="AP897" s="89"/>
      <c r="AQ897" s="89"/>
      <c r="AR897" s="89"/>
      <c r="AS897" s="89"/>
      <c r="AT897" s="89"/>
    </row>
    <row r="898" spans="1:46" ht="35.1" customHeight="1" x14ac:dyDescent="0.2">
      <c r="A898" s="89"/>
      <c r="B898" s="89"/>
      <c r="C898" s="89"/>
      <c r="D898" s="89"/>
      <c r="E898" s="89"/>
      <c r="F898" s="89"/>
      <c r="G898" s="89"/>
      <c r="H898" s="89"/>
      <c r="I898" s="89"/>
      <c r="J898" s="89"/>
      <c r="K898" s="89"/>
      <c r="L898" s="89"/>
      <c r="M898" s="89"/>
      <c r="N898" s="89"/>
      <c r="O898" s="89"/>
      <c r="P898" s="89"/>
      <c r="Q898" s="89"/>
      <c r="R898" s="89"/>
      <c r="S898" s="89"/>
      <c r="T898" s="89"/>
      <c r="U898" s="89"/>
      <c r="V898" s="89"/>
      <c r="W898" s="89"/>
      <c r="X898" s="89"/>
      <c r="Y898" s="89"/>
      <c r="Z898" s="89"/>
      <c r="AA898" s="89"/>
      <c r="AB898" s="89"/>
      <c r="AC898" s="89"/>
      <c r="AD898" s="89"/>
      <c r="AE898" s="89"/>
      <c r="AF898" s="89"/>
      <c r="AG898" s="89"/>
      <c r="AH898" s="89"/>
      <c r="AI898" s="89"/>
      <c r="AJ898" s="89"/>
      <c r="AK898" s="89"/>
      <c r="AL898" s="89"/>
      <c r="AM898" s="89"/>
      <c r="AN898" s="89"/>
      <c r="AO898" s="89"/>
      <c r="AP898" s="89"/>
      <c r="AQ898" s="89"/>
      <c r="AR898" s="89"/>
      <c r="AS898" s="89"/>
      <c r="AT898" s="89"/>
    </row>
    <row r="899" spans="1:46" ht="35.1" customHeight="1" x14ac:dyDescent="0.2">
      <c r="A899" s="89"/>
      <c r="B899" s="89"/>
      <c r="C899" s="89"/>
      <c r="D899" s="89"/>
      <c r="E899" s="89"/>
      <c r="F899" s="89"/>
      <c r="G899" s="89"/>
      <c r="H899" s="89"/>
      <c r="I899" s="89"/>
      <c r="J899" s="89"/>
      <c r="K899" s="89"/>
      <c r="L899" s="89"/>
      <c r="M899" s="89"/>
      <c r="N899" s="89"/>
      <c r="O899" s="89"/>
      <c r="P899" s="89"/>
      <c r="Q899" s="89"/>
      <c r="R899" s="89"/>
      <c r="S899" s="89"/>
      <c r="T899" s="89"/>
      <c r="U899" s="89"/>
      <c r="V899" s="89"/>
      <c r="W899" s="89"/>
      <c r="X899" s="89"/>
      <c r="Y899" s="89"/>
      <c r="Z899" s="89"/>
      <c r="AA899" s="89"/>
      <c r="AB899" s="89"/>
      <c r="AC899" s="89"/>
      <c r="AD899" s="89"/>
      <c r="AE899" s="89"/>
      <c r="AF899" s="89"/>
      <c r="AG899" s="89"/>
      <c r="AH899" s="89"/>
      <c r="AI899" s="89"/>
      <c r="AJ899" s="89"/>
      <c r="AK899" s="89"/>
      <c r="AL899" s="89"/>
      <c r="AM899" s="89"/>
      <c r="AN899" s="89"/>
      <c r="AO899" s="89"/>
      <c r="AP899" s="89"/>
      <c r="AQ899" s="89"/>
      <c r="AR899" s="89"/>
      <c r="AS899" s="89"/>
      <c r="AT899" s="89"/>
    </row>
    <row r="900" spans="1:46" ht="35.1" customHeight="1" x14ac:dyDescent="0.2">
      <c r="A900" s="89"/>
      <c r="B900" s="89"/>
      <c r="C900" s="89"/>
      <c r="D900" s="89"/>
      <c r="E900" s="89"/>
      <c r="F900" s="89"/>
      <c r="G900" s="89"/>
      <c r="H900" s="89"/>
      <c r="I900" s="89"/>
      <c r="J900" s="89"/>
      <c r="K900" s="89"/>
      <c r="L900" s="89"/>
      <c r="M900" s="89"/>
      <c r="N900" s="89"/>
      <c r="O900" s="89"/>
      <c r="P900" s="89"/>
      <c r="Q900" s="89"/>
      <c r="R900" s="89"/>
      <c r="S900" s="89"/>
      <c r="T900" s="89"/>
      <c r="U900" s="89"/>
      <c r="V900" s="89"/>
      <c r="W900" s="89"/>
      <c r="X900" s="89"/>
      <c r="Y900" s="89"/>
      <c r="Z900" s="89"/>
      <c r="AA900" s="89"/>
      <c r="AB900" s="89"/>
      <c r="AC900" s="89"/>
      <c r="AD900" s="89"/>
      <c r="AE900" s="89"/>
      <c r="AF900" s="89"/>
      <c r="AG900" s="89"/>
      <c r="AH900" s="89"/>
      <c r="AI900" s="89"/>
      <c r="AJ900" s="89"/>
      <c r="AK900" s="89"/>
      <c r="AL900" s="89"/>
      <c r="AM900" s="89"/>
      <c r="AN900" s="89"/>
      <c r="AO900" s="89"/>
      <c r="AP900" s="89"/>
      <c r="AQ900" s="89"/>
      <c r="AR900" s="89"/>
      <c r="AS900" s="89"/>
      <c r="AT900" s="89"/>
    </row>
    <row r="901" spans="1:46" ht="35.1" customHeight="1" x14ac:dyDescent="0.2">
      <c r="A901" s="89"/>
      <c r="B901" s="89"/>
      <c r="C901" s="89"/>
      <c r="D901" s="89"/>
      <c r="E901" s="89"/>
      <c r="F901" s="89"/>
      <c r="G901" s="89"/>
      <c r="H901" s="89"/>
      <c r="I901" s="89"/>
      <c r="J901" s="89"/>
      <c r="K901" s="89"/>
      <c r="L901" s="89"/>
      <c r="M901" s="89"/>
      <c r="N901" s="89"/>
      <c r="O901" s="89"/>
      <c r="P901" s="89"/>
      <c r="Q901" s="89"/>
      <c r="R901" s="89"/>
      <c r="S901" s="89"/>
      <c r="T901" s="89"/>
      <c r="U901" s="89"/>
      <c r="V901" s="89"/>
      <c r="W901" s="89"/>
      <c r="X901" s="89"/>
      <c r="Y901" s="89"/>
      <c r="Z901" s="89"/>
      <c r="AA901" s="89"/>
      <c r="AB901" s="89"/>
      <c r="AC901" s="89"/>
      <c r="AD901" s="89"/>
      <c r="AE901" s="89"/>
      <c r="AF901" s="89"/>
      <c r="AG901" s="89"/>
      <c r="AH901" s="89"/>
      <c r="AI901" s="89"/>
      <c r="AJ901" s="89"/>
      <c r="AK901" s="89"/>
      <c r="AL901" s="89"/>
      <c r="AM901" s="89"/>
      <c r="AN901" s="89"/>
      <c r="AO901" s="89"/>
      <c r="AP901" s="89"/>
      <c r="AQ901" s="89"/>
      <c r="AR901" s="89"/>
      <c r="AS901" s="89"/>
      <c r="AT901" s="89"/>
    </row>
    <row r="902" spans="1:46" ht="35.1" customHeight="1" x14ac:dyDescent="0.2">
      <c r="A902" s="89"/>
      <c r="B902" s="89"/>
      <c r="C902" s="89"/>
      <c r="D902" s="89"/>
      <c r="E902" s="89"/>
      <c r="F902" s="89"/>
      <c r="G902" s="89"/>
      <c r="H902" s="89"/>
      <c r="I902" s="89"/>
      <c r="J902" s="89"/>
      <c r="K902" s="89"/>
      <c r="L902" s="89"/>
      <c r="M902" s="89"/>
      <c r="N902" s="89"/>
      <c r="O902" s="89"/>
      <c r="P902" s="89"/>
      <c r="Q902" s="89"/>
      <c r="R902" s="89"/>
      <c r="S902" s="89"/>
      <c r="T902" s="89"/>
      <c r="U902" s="89"/>
      <c r="V902" s="89"/>
      <c r="W902" s="89"/>
      <c r="X902" s="89"/>
      <c r="Y902" s="89"/>
      <c r="Z902" s="89"/>
      <c r="AA902" s="89"/>
      <c r="AB902" s="89"/>
      <c r="AC902" s="89"/>
      <c r="AD902" s="89"/>
      <c r="AE902" s="89"/>
      <c r="AF902" s="89"/>
      <c r="AG902" s="89"/>
      <c r="AH902" s="89"/>
      <c r="AI902" s="89"/>
      <c r="AJ902" s="89"/>
      <c r="AK902" s="89"/>
      <c r="AL902" s="89"/>
      <c r="AM902" s="89"/>
      <c r="AN902" s="89"/>
      <c r="AO902" s="89"/>
      <c r="AP902" s="89"/>
      <c r="AQ902" s="89"/>
      <c r="AR902" s="89"/>
      <c r="AS902" s="89"/>
      <c r="AT902" s="89"/>
    </row>
    <row r="903" spans="1:46" ht="35.1" customHeight="1" x14ac:dyDescent="0.2">
      <c r="A903" s="89"/>
      <c r="B903" s="89"/>
      <c r="C903" s="89"/>
      <c r="D903" s="89"/>
      <c r="E903" s="89"/>
      <c r="F903" s="89"/>
      <c r="G903" s="89"/>
      <c r="H903" s="89"/>
      <c r="I903" s="89"/>
      <c r="J903" s="89"/>
      <c r="K903" s="89"/>
      <c r="L903" s="89"/>
      <c r="M903" s="89"/>
      <c r="N903" s="89"/>
      <c r="O903" s="89"/>
      <c r="P903" s="89"/>
      <c r="Q903" s="89"/>
      <c r="R903" s="89"/>
      <c r="S903" s="89"/>
      <c r="T903" s="89"/>
      <c r="U903" s="89"/>
      <c r="V903" s="89"/>
      <c r="W903" s="89"/>
      <c r="X903" s="89"/>
      <c r="Y903" s="89"/>
      <c r="Z903" s="89"/>
      <c r="AA903" s="89"/>
      <c r="AB903" s="89"/>
      <c r="AC903" s="89"/>
      <c r="AD903" s="89"/>
      <c r="AE903" s="89"/>
      <c r="AF903" s="89"/>
      <c r="AG903" s="89"/>
      <c r="AH903" s="89"/>
      <c r="AI903" s="89"/>
      <c r="AJ903" s="89"/>
      <c r="AK903" s="89"/>
      <c r="AL903" s="89"/>
      <c r="AM903" s="89"/>
      <c r="AN903" s="89"/>
      <c r="AO903" s="89"/>
      <c r="AP903" s="89"/>
      <c r="AQ903" s="89"/>
      <c r="AR903" s="89"/>
      <c r="AS903" s="89"/>
      <c r="AT903" s="89"/>
    </row>
    <row r="904" spans="1:46" ht="35.1" customHeight="1" x14ac:dyDescent="0.2">
      <c r="A904" s="89"/>
      <c r="B904" s="89"/>
      <c r="C904" s="89"/>
      <c r="D904" s="89"/>
      <c r="E904" s="89"/>
      <c r="F904" s="89"/>
      <c r="G904" s="89"/>
      <c r="H904" s="89"/>
      <c r="I904" s="89"/>
      <c r="J904" s="89"/>
      <c r="K904" s="89"/>
      <c r="L904" s="89"/>
      <c r="M904" s="89"/>
      <c r="N904" s="89"/>
      <c r="O904" s="89"/>
      <c r="P904" s="89"/>
      <c r="Q904" s="89"/>
      <c r="R904" s="89"/>
      <c r="S904" s="89"/>
      <c r="T904" s="89"/>
      <c r="U904" s="89"/>
      <c r="V904" s="89"/>
      <c r="W904" s="89"/>
      <c r="X904" s="89"/>
      <c r="Y904" s="89"/>
      <c r="Z904" s="89"/>
      <c r="AA904" s="89"/>
      <c r="AB904" s="89"/>
      <c r="AC904" s="89"/>
      <c r="AD904" s="89"/>
      <c r="AE904" s="89"/>
      <c r="AF904" s="89"/>
      <c r="AG904" s="89"/>
      <c r="AH904" s="89"/>
      <c r="AI904" s="89"/>
      <c r="AJ904" s="89"/>
      <c r="AK904" s="89"/>
      <c r="AL904" s="89"/>
      <c r="AM904" s="89"/>
      <c r="AN904" s="89"/>
      <c r="AO904" s="89"/>
      <c r="AP904" s="89"/>
      <c r="AQ904" s="89"/>
      <c r="AR904" s="89"/>
      <c r="AS904" s="89"/>
      <c r="AT904" s="89"/>
    </row>
    <row r="905" spans="1:46" ht="35.1" customHeight="1" x14ac:dyDescent="0.2">
      <c r="A905" s="89"/>
      <c r="B905" s="89"/>
      <c r="C905" s="89"/>
      <c r="D905" s="89"/>
      <c r="E905" s="89"/>
      <c r="F905" s="89"/>
      <c r="G905" s="89"/>
      <c r="H905" s="89"/>
      <c r="I905" s="89"/>
      <c r="J905" s="89"/>
      <c r="K905" s="89"/>
      <c r="L905" s="89"/>
      <c r="M905" s="89"/>
      <c r="N905" s="89"/>
      <c r="O905" s="89"/>
      <c r="P905" s="89"/>
      <c r="Q905" s="89"/>
      <c r="R905" s="89"/>
      <c r="S905" s="89"/>
      <c r="T905" s="89"/>
      <c r="U905" s="89"/>
      <c r="V905" s="89"/>
      <c r="W905" s="89"/>
      <c r="X905" s="89"/>
      <c r="Y905" s="89"/>
      <c r="Z905" s="89"/>
      <c r="AA905" s="89"/>
      <c r="AB905" s="89"/>
      <c r="AC905" s="89"/>
      <c r="AD905" s="89"/>
      <c r="AE905" s="89"/>
      <c r="AF905" s="89"/>
      <c r="AG905" s="89"/>
      <c r="AH905" s="89"/>
      <c r="AI905" s="89"/>
      <c r="AJ905" s="89"/>
      <c r="AK905" s="89"/>
      <c r="AL905" s="89"/>
      <c r="AM905" s="89"/>
      <c r="AN905" s="89"/>
      <c r="AO905" s="89"/>
      <c r="AP905" s="89"/>
      <c r="AQ905" s="89"/>
      <c r="AR905" s="89"/>
      <c r="AS905" s="89"/>
      <c r="AT905" s="89"/>
    </row>
    <row r="906" spans="1:46" ht="35.1" customHeight="1" x14ac:dyDescent="0.2">
      <c r="A906" s="89"/>
      <c r="B906" s="89"/>
      <c r="C906" s="89"/>
      <c r="D906" s="89"/>
      <c r="E906" s="89"/>
      <c r="F906" s="89"/>
      <c r="G906" s="89"/>
      <c r="H906" s="89"/>
      <c r="I906" s="89"/>
      <c r="J906" s="89"/>
      <c r="K906" s="89"/>
      <c r="L906" s="89"/>
      <c r="M906" s="89"/>
      <c r="N906" s="89"/>
      <c r="O906" s="89"/>
      <c r="P906" s="89"/>
      <c r="Q906" s="89"/>
      <c r="R906" s="89"/>
      <c r="S906" s="89"/>
      <c r="T906" s="89"/>
      <c r="U906" s="89"/>
      <c r="V906" s="89"/>
      <c r="W906" s="89"/>
      <c r="X906" s="89"/>
      <c r="Y906" s="89"/>
      <c r="Z906" s="89"/>
      <c r="AA906" s="89"/>
      <c r="AB906" s="89"/>
      <c r="AC906" s="89"/>
      <c r="AD906" s="89"/>
      <c r="AE906" s="89"/>
      <c r="AF906" s="89"/>
      <c r="AG906" s="89"/>
      <c r="AH906" s="89"/>
      <c r="AI906" s="89"/>
      <c r="AJ906" s="89"/>
      <c r="AK906" s="89"/>
      <c r="AL906" s="89"/>
      <c r="AM906" s="89"/>
      <c r="AN906" s="89"/>
      <c r="AO906" s="89"/>
      <c r="AP906" s="89"/>
      <c r="AQ906" s="89"/>
      <c r="AR906" s="89"/>
      <c r="AS906" s="89"/>
      <c r="AT906" s="89"/>
    </row>
    <row r="907" spans="1:46" ht="35.1" customHeight="1" x14ac:dyDescent="0.2">
      <c r="A907" s="89"/>
      <c r="B907" s="89"/>
      <c r="C907" s="89"/>
      <c r="D907" s="89"/>
      <c r="E907" s="89"/>
      <c r="F907" s="89"/>
      <c r="G907" s="89"/>
      <c r="H907" s="89"/>
      <c r="I907" s="89"/>
      <c r="J907" s="89"/>
      <c r="K907" s="89"/>
      <c r="L907" s="89"/>
      <c r="M907" s="89"/>
      <c r="N907" s="89"/>
      <c r="O907" s="89"/>
      <c r="P907" s="89"/>
      <c r="Q907" s="89"/>
      <c r="R907" s="89"/>
      <c r="S907" s="89"/>
      <c r="T907" s="89"/>
      <c r="U907" s="89"/>
      <c r="V907" s="89"/>
      <c r="W907" s="89"/>
      <c r="X907" s="89"/>
      <c r="Y907" s="89"/>
      <c r="Z907" s="89"/>
      <c r="AA907" s="89"/>
      <c r="AB907" s="89"/>
      <c r="AC907" s="89"/>
      <c r="AD907" s="89"/>
      <c r="AE907" s="89"/>
      <c r="AF907" s="89"/>
      <c r="AG907" s="89"/>
      <c r="AH907" s="89"/>
      <c r="AI907" s="89"/>
      <c r="AJ907" s="89"/>
      <c r="AK907" s="89"/>
      <c r="AL907" s="89"/>
      <c r="AM907" s="89"/>
      <c r="AN907" s="89"/>
      <c r="AO907" s="89"/>
      <c r="AP907" s="89"/>
      <c r="AQ907" s="89"/>
      <c r="AR907" s="89"/>
      <c r="AS907" s="89"/>
      <c r="AT907" s="89"/>
    </row>
    <row r="908" spans="1:46" ht="35.1" customHeight="1" x14ac:dyDescent="0.2">
      <c r="A908" s="89"/>
      <c r="B908" s="89"/>
      <c r="C908" s="89"/>
      <c r="D908" s="89"/>
      <c r="E908" s="89"/>
      <c r="F908" s="89"/>
      <c r="G908" s="89"/>
      <c r="H908" s="89"/>
      <c r="I908" s="89"/>
      <c r="J908" s="89"/>
      <c r="K908" s="89"/>
      <c r="L908" s="89"/>
      <c r="M908" s="89"/>
      <c r="N908" s="89"/>
      <c r="O908" s="89"/>
      <c r="P908" s="89"/>
      <c r="Q908" s="89"/>
      <c r="R908" s="89"/>
      <c r="S908" s="89"/>
      <c r="T908" s="89"/>
      <c r="U908" s="89"/>
      <c r="V908" s="89"/>
      <c r="W908" s="89"/>
      <c r="X908" s="89"/>
      <c r="Y908" s="89"/>
      <c r="Z908" s="89"/>
      <c r="AA908" s="89"/>
      <c r="AB908" s="89"/>
      <c r="AC908" s="89"/>
      <c r="AD908" s="89"/>
      <c r="AE908" s="89"/>
      <c r="AF908" s="89"/>
      <c r="AG908" s="89"/>
      <c r="AH908" s="89"/>
      <c r="AI908" s="89"/>
      <c r="AJ908" s="89"/>
      <c r="AK908" s="89"/>
      <c r="AL908" s="89"/>
      <c r="AM908" s="89"/>
      <c r="AN908" s="89"/>
      <c r="AO908" s="89"/>
      <c r="AP908" s="89"/>
      <c r="AQ908" s="89"/>
      <c r="AR908" s="89"/>
      <c r="AS908" s="89"/>
      <c r="AT908" s="89"/>
    </row>
    <row r="909" spans="1:46" ht="35.1" customHeight="1" x14ac:dyDescent="0.2">
      <c r="A909" s="89"/>
      <c r="B909" s="89"/>
      <c r="C909" s="89"/>
      <c r="D909" s="89"/>
      <c r="E909" s="89"/>
      <c r="F909" s="89"/>
      <c r="G909" s="89"/>
      <c r="H909" s="89"/>
      <c r="I909" s="89"/>
      <c r="J909" s="89"/>
      <c r="K909" s="89"/>
      <c r="L909" s="89"/>
      <c r="M909" s="89"/>
      <c r="N909" s="89"/>
      <c r="O909" s="89"/>
      <c r="P909" s="89"/>
      <c r="Q909" s="89"/>
      <c r="R909" s="89"/>
      <c r="S909" s="89"/>
      <c r="T909" s="89"/>
      <c r="U909" s="89"/>
      <c r="V909" s="89"/>
      <c r="W909" s="89"/>
      <c r="X909" s="89"/>
      <c r="Y909" s="89"/>
      <c r="Z909" s="89"/>
      <c r="AA909" s="89"/>
      <c r="AB909" s="89"/>
      <c r="AC909" s="89"/>
      <c r="AD909" s="89"/>
      <c r="AE909" s="89"/>
      <c r="AF909" s="89"/>
      <c r="AG909" s="89"/>
      <c r="AH909" s="89"/>
      <c r="AI909" s="89"/>
      <c r="AJ909" s="89"/>
      <c r="AK909" s="89"/>
      <c r="AL909" s="89"/>
      <c r="AM909" s="89"/>
      <c r="AN909" s="89"/>
      <c r="AO909" s="89"/>
      <c r="AP909" s="89"/>
      <c r="AQ909" s="89"/>
      <c r="AR909" s="89"/>
      <c r="AS909" s="89"/>
      <c r="AT909" s="89"/>
    </row>
    <row r="910" spans="1:46" ht="35.1" customHeight="1" x14ac:dyDescent="0.2">
      <c r="A910" s="89"/>
      <c r="B910" s="89"/>
      <c r="C910" s="89"/>
      <c r="D910" s="89"/>
      <c r="E910" s="89"/>
      <c r="F910" s="89"/>
      <c r="G910" s="89"/>
      <c r="H910" s="89"/>
      <c r="I910" s="89"/>
      <c r="J910" s="89"/>
      <c r="K910" s="89"/>
      <c r="L910" s="89"/>
      <c r="M910" s="89"/>
      <c r="N910" s="89"/>
      <c r="O910" s="89"/>
      <c r="P910" s="89"/>
      <c r="Q910" s="89"/>
      <c r="R910" s="89"/>
      <c r="S910" s="89"/>
      <c r="T910" s="89"/>
      <c r="U910" s="89"/>
      <c r="V910" s="89"/>
      <c r="W910" s="89"/>
      <c r="X910" s="89"/>
      <c r="Y910" s="89"/>
      <c r="Z910" s="89"/>
      <c r="AA910" s="89"/>
      <c r="AB910" s="89"/>
      <c r="AC910" s="89"/>
      <c r="AD910" s="89"/>
      <c r="AE910" s="89"/>
      <c r="AF910" s="89"/>
      <c r="AG910" s="89"/>
      <c r="AH910" s="89"/>
      <c r="AI910" s="89"/>
      <c r="AJ910" s="89"/>
      <c r="AK910" s="89"/>
      <c r="AL910" s="89"/>
      <c r="AM910" s="89"/>
      <c r="AN910" s="89"/>
      <c r="AO910" s="89"/>
      <c r="AP910" s="89"/>
      <c r="AQ910" s="89"/>
      <c r="AR910" s="89"/>
      <c r="AS910" s="89"/>
      <c r="AT910" s="89"/>
    </row>
    <row r="911" spans="1:46" ht="35.1" customHeight="1" x14ac:dyDescent="0.2">
      <c r="A911" s="89"/>
      <c r="B911" s="89"/>
      <c r="C911" s="89"/>
      <c r="D911" s="89"/>
      <c r="E911" s="89"/>
      <c r="F911" s="89"/>
      <c r="G911" s="89"/>
      <c r="H911" s="89"/>
      <c r="I911" s="89"/>
      <c r="J911" s="89"/>
      <c r="K911" s="89"/>
      <c r="L911" s="89"/>
      <c r="M911" s="89"/>
      <c r="N911" s="89"/>
      <c r="O911" s="89"/>
      <c r="P911" s="89"/>
      <c r="Q911" s="89"/>
      <c r="R911" s="89"/>
      <c r="S911" s="89"/>
      <c r="T911" s="89"/>
      <c r="U911" s="89"/>
      <c r="V911" s="89"/>
      <c r="W911" s="89"/>
      <c r="X911" s="89"/>
      <c r="Y911" s="89"/>
      <c r="Z911" s="89"/>
      <c r="AA911" s="89"/>
      <c r="AB911" s="89"/>
      <c r="AC911" s="89"/>
      <c r="AD911" s="89"/>
      <c r="AE911" s="89"/>
      <c r="AF911" s="89"/>
      <c r="AG911" s="89"/>
      <c r="AH911" s="89"/>
      <c r="AI911" s="89"/>
      <c r="AJ911" s="89"/>
      <c r="AK911" s="89"/>
      <c r="AL911" s="89"/>
      <c r="AM911" s="89"/>
      <c r="AN911" s="89"/>
      <c r="AO911" s="89"/>
      <c r="AP911" s="89"/>
      <c r="AQ911" s="89"/>
      <c r="AR911" s="89"/>
      <c r="AS911" s="89"/>
      <c r="AT911" s="89"/>
    </row>
    <row r="912" spans="1:46" ht="35.1" customHeight="1" x14ac:dyDescent="0.2">
      <c r="A912" s="89"/>
      <c r="B912" s="89"/>
      <c r="C912" s="89"/>
      <c r="D912" s="89"/>
      <c r="E912" s="89"/>
      <c r="F912" s="89"/>
      <c r="G912" s="89"/>
      <c r="H912" s="89"/>
      <c r="I912" s="89"/>
      <c r="J912" s="89"/>
      <c r="K912" s="89"/>
      <c r="L912" s="89"/>
      <c r="M912" s="89"/>
      <c r="N912" s="89"/>
      <c r="O912" s="89"/>
      <c r="P912" s="89"/>
      <c r="Q912" s="89"/>
      <c r="R912" s="89"/>
      <c r="S912" s="89"/>
      <c r="T912" s="89"/>
      <c r="U912" s="89"/>
      <c r="V912" s="89"/>
      <c r="W912" s="89"/>
      <c r="X912" s="89"/>
      <c r="Y912" s="89"/>
      <c r="Z912" s="89"/>
      <c r="AA912" s="89"/>
      <c r="AB912" s="89"/>
      <c r="AC912" s="89"/>
      <c r="AD912" s="89"/>
      <c r="AE912" s="89"/>
      <c r="AF912" s="89"/>
      <c r="AG912" s="89"/>
      <c r="AH912" s="89"/>
      <c r="AI912" s="89"/>
      <c r="AJ912" s="89"/>
      <c r="AK912" s="89"/>
      <c r="AL912" s="89"/>
      <c r="AM912" s="89"/>
      <c r="AN912" s="89"/>
      <c r="AO912" s="89"/>
      <c r="AP912" s="89"/>
      <c r="AQ912" s="89"/>
      <c r="AR912" s="89"/>
      <c r="AS912" s="89"/>
      <c r="AT912" s="89"/>
    </row>
    <row r="913" spans="1:46" ht="35.1" customHeight="1" x14ac:dyDescent="0.2">
      <c r="A913" s="89"/>
      <c r="B913" s="89"/>
      <c r="C913" s="89"/>
      <c r="D913" s="89"/>
      <c r="E913" s="89"/>
      <c r="F913" s="89"/>
      <c r="G913" s="89"/>
      <c r="H913" s="89"/>
      <c r="I913" s="89"/>
      <c r="J913" s="89"/>
      <c r="K913" s="89"/>
      <c r="L913" s="89"/>
      <c r="M913" s="89"/>
      <c r="N913" s="89"/>
      <c r="O913" s="89"/>
      <c r="P913" s="89"/>
      <c r="Q913" s="89"/>
      <c r="R913" s="89"/>
      <c r="S913" s="89"/>
      <c r="T913" s="89"/>
      <c r="U913" s="89"/>
      <c r="V913" s="89"/>
      <c r="W913" s="89"/>
      <c r="X913" s="89"/>
      <c r="Y913" s="89"/>
      <c r="Z913" s="89"/>
      <c r="AA913" s="89"/>
      <c r="AB913" s="89"/>
      <c r="AC913" s="89"/>
      <c r="AD913" s="89"/>
      <c r="AE913" s="89"/>
      <c r="AF913" s="89"/>
      <c r="AG913" s="89"/>
      <c r="AH913" s="89"/>
      <c r="AI913" s="89"/>
      <c r="AJ913" s="89"/>
      <c r="AK913" s="89"/>
      <c r="AL913" s="89"/>
      <c r="AM913" s="89"/>
      <c r="AN913" s="89"/>
      <c r="AO913" s="89"/>
      <c r="AP913" s="89"/>
      <c r="AQ913" s="89"/>
      <c r="AR913" s="89"/>
      <c r="AS913" s="89"/>
      <c r="AT913" s="89"/>
    </row>
    <row r="914" spans="1:46" ht="35.1" customHeight="1" x14ac:dyDescent="0.2">
      <c r="A914" s="89"/>
      <c r="B914" s="89"/>
      <c r="C914" s="89"/>
      <c r="D914" s="89"/>
      <c r="E914" s="89"/>
      <c r="F914" s="89"/>
      <c r="G914" s="89"/>
      <c r="H914" s="89"/>
      <c r="I914" s="89"/>
      <c r="J914" s="89"/>
      <c r="K914" s="89"/>
      <c r="L914" s="89"/>
      <c r="M914" s="89"/>
      <c r="N914" s="89"/>
      <c r="O914" s="89"/>
      <c r="P914" s="89"/>
      <c r="Q914" s="89"/>
      <c r="R914" s="89"/>
      <c r="S914" s="89"/>
      <c r="T914" s="89"/>
      <c r="U914" s="89"/>
      <c r="V914" s="89"/>
      <c r="W914" s="89"/>
      <c r="X914" s="89"/>
      <c r="Y914" s="89"/>
      <c r="Z914" s="89"/>
      <c r="AA914" s="89"/>
      <c r="AB914" s="89"/>
      <c r="AC914" s="89"/>
      <c r="AD914" s="89"/>
      <c r="AE914" s="89"/>
      <c r="AF914" s="89"/>
      <c r="AG914" s="89"/>
      <c r="AH914" s="89"/>
      <c r="AI914" s="89"/>
      <c r="AJ914" s="89"/>
      <c r="AK914" s="89"/>
      <c r="AL914" s="89"/>
      <c r="AM914" s="89"/>
      <c r="AN914" s="89"/>
      <c r="AO914" s="89"/>
      <c r="AP914" s="89"/>
      <c r="AQ914" s="89"/>
      <c r="AR914" s="89"/>
      <c r="AS914" s="89"/>
      <c r="AT914" s="89"/>
    </row>
    <row r="915" spans="1:46" ht="35.1" customHeight="1" x14ac:dyDescent="0.2">
      <c r="A915" s="89"/>
      <c r="B915" s="89"/>
      <c r="C915" s="89"/>
      <c r="D915" s="89"/>
      <c r="E915" s="89"/>
      <c r="F915" s="89"/>
      <c r="G915" s="89"/>
      <c r="H915" s="89"/>
      <c r="I915" s="89"/>
      <c r="J915" s="89"/>
      <c r="K915" s="89"/>
      <c r="L915" s="89"/>
      <c r="M915" s="89"/>
      <c r="N915" s="89"/>
      <c r="O915" s="89"/>
      <c r="P915" s="89"/>
      <c r="Q915" s="89"/>
      <c r="R915" s="89"/>
      <c r="S915" s="89"/>
      <c r="T915" s="89"/>
      <c r="U915" s="89"/>
      <c r="V915" s="89"/>
      <c r="W915" s="89"/>
      <c r="X915" s="89"/>
      <c r="Y915" s="89"/>
      <c r="Z915" s="89"/>
      <c r="AA915" s="89"/>
      <c r="AB915" s="89"/>
      <c r="AC915" s="89"/>
      <c r="AD915" s="89"/>
      <c r="AE915" s="89"/>
      <c r="AF915" s="89"/>
      <c r="AG915" s="89"/>
      <c r="AH915" s="89"/>
      <c r="AI915" s="89"/>
      <c r="AJ915" s="89"/>
      <c r="AK915" s="89"/>
      <c r="AL915" s="89"/>
      <c r="AM915" s="89"/>
      <c r="AN915" s="89"/>
      <c r="AO915" s="89"/>
      <c r="AP915" s="89"/>
      <c r="AQ915" s="89"/>
      <c r="AR915" s="89"/>
      <c r="AS915" s="89"/>
      <c r="AT915" s="89"/>
    </row>
    <row r="916" spans="1:46" ht="35.1" customHeight="1" x14ac:dyDescent="0.2">
      <c r="A916" s="89"/>
      <c r="B916" s="89"/>
      <c r="C916" s="89"/>
      <c r="D916" s="89"/>
      <c r="E916" s="89"/>
      <c r="F916" s="89"/>
      <c r="G916" s="89"/>
      <c r="H916" s="89"/>
      <c r="I916" s="89"/>
      <c r="J916" s="89"/>
      <c r="K916" s="89"/>
      <c r="L916" s="89"/>
      <c r="M916" s="89"/>
      <c r="N916" s="89"/>
      <c r="O916" s="89"/>
      <c r="P916" s="89"/>
      <c r="Q916" s="89"/>
      <c r="R916" s="89"/>
      <c r="S916" s="89"/>
      <c r="T916" s="89"/>
      <c r="U916" s="89"/>
      <c r="V916" s="89"/>
      <c r="W916" s="89"/>
      <c r="X916" s="89"/>
      <c r="Y916" s="89"/>
      <c r="Z916" s="89"/>
      <c r="AA916" s="89"/>
      <c r="AB916" s="89"/>
      <c r="AC916" s="89"/>
      <c r="AD916" s="89"/>
      <c r="AE916" s="89"/>
      <c r="AF916" s="89"/>
      <c r="AG916" s="89"/>
      <c r="AH916" s="89"/>
      <c r="AI916" s="89"/>
      <c r="AJ916" s="89"/>
      <c r="AK916" s="89"/>
      <c r="AL916" s="89"/>
      <c r="AM916" s="89"/>
      <c r="AN916" s="89"/>
      <c r="AO916" s="89"/>
      <c r="AP916" s="89"/>
      <c r="AQ916" s="89"/>
      <c r="AR916" s="89"/>
      <c r="AS916" s="89"/>
      <c r="AT916" s="89"/>
    </row>
    <row r="917" spans="1:46" ht="35.1" customHeight="1" x14ac:dyDescent="0.2">
      <c r="A917" s="89"/>
      <c r="B917" s="89"/>
      <c r="C917" s="89"/>
      <c r="D917" s="89"/>
      <c r="E917" s="89"/>
      <c r="F917" s="89"/>
      <c r="G917" s="89"/>
      <c r="H917" s="89"/>
      <c r="I917" s="89"/>
      <c r="J917" s="89"/>
      <c r="K917" s="89"/>
      <c r="L917" s="89"/>
      <c r="M917" s="89"/>
      <c r="N917" s="89"/>
      <c r="O917" s="89"/>
      <c r="P917" s="89"/>
      <c r="Q917" s="89"/>
      <c r="R917" s="89"/>
      <c r="S917" s="89"/>
      <c r="T917" s="89"/>
      <c r="U917" s="89"/>
      <c r="V917" s="89"/>
      <c r="W917" s="89"/>
      <c r="X917" s="89"/>
      <c r="Y917" s="89"/>
      <c r="Z917" s="89"/>
      <c r="AA917" s="89"/>
      <c r="AB917" s="89"/>
      <c r="AC917" s="89"/>
      <c r="AD917" s="89"/>
      <c r="AE917" s="89"/>
      <c r="AF917" s="89"/>
      <c r="AG917" s="89"/>
      <c r="AH917" s="89"/>
      <c r="AI917" s="89"/>
      <c r="AJ917" s="89"/>
      <c r="AK917" s="89"/>
      <c r="AL917" s="89"/>
      <c r="AM917" s="89"/>
      <c r="AN917" s="89"/>
      <c r="AO917" s="89"/>
      <c r="AP917" s="89"/>
      <c r="AQ917" s="89"/>
      <c r="AR917" s="89"/>
      <c r="AS917" s="89"/>
      <c r="AT917" s="89"/>
    </row>
    <row r="918" spans="1:46" ht="35.1" customHeight="1" x14ac:dyDescent="0.2">
      <c r="A918" s="89"/>
      <c r="B918" s="89"/>
      <c r="C918" s="89"/>
      <c r="D918" s="89"/>
      <c r="E918" s="89"/>
      <c r="F918" s="89"/>
      <c r="G918" s="89"/>
      <c r="H918" s="89"/>
      <c r="I918" s="89"/>
      <c r="J918" s="89"/>
      <c r="K918" s="89"/>
      <c r="L918" s="89"/>
      <c r="M918" s="89"/>
      <c r="N918" s="89"/>
      <c r="O918" s="89"/>
      <c r="P918" s="89"/>
      <c r="Q918" s="89"/>
      <c r="R918" s="89"/>
      <c r="S918" s="89"/>
      <c r="T918" s="89"/>
      <c r="U918" s="89"/>
      <c r="V918" s="89"/>
      <c r="W918" s="89"/>
      <c r="X918" s="89"/>
      <c r="Y918" s="89"/>
      <c r="Z918" s="89"/>
      <c r="AA918" s="89"/>
      <c r="AB918" s="89"/>
      <c r="AC918" s="89"/>
      <c r="AD918" s="89"/>
      <c r="AE918" s="89"/>
      <c r="AF918" s="89"/>
      <c r="AG918" s="89"/>
      <c r="AH918" s="89"/>
      <c r="AI918" s="89"/>
      <c r="AJ918" s="89"/>
      <c r="AK918" s="89"/>
      <c r="AL918" s="89"/>
      <c r="AM918" s="89"/>
      <c r="AN918" s="89"/>
      <c r="AO918" s="89"/>
      <c r="AP918" s="89"/>
      <c r="AQ918" s="89"/>
      <c r="AR918" s="89"/>
      <c r="AS918" s="89"/>
      <c r="AT918" s="89"/>
    </row>
    <row r="919" spans="1:46" ht="35.1" customHeight="1" x14ac:dyDescent="0.2">
      <c r="A919" s="89"/>
      <c r="B919" s="89"/>
      <c r="C919" s="89"/>
      <c r="D919" s="89"/>
      <c r="E919" s="89"/>
      <c r="F919" s="89"/>
      <c r="G919" s="89"/>
      <c r="H919" s="89"/>
      <c r="I919" s="89"/>
      <c r="J919" s="89"/>
      <c r="K919" s="89"/>
      <c r="L919" s="89"/>
      <c r="M919" s="89"/>
      <c r="N919" s="89"/>
      <c r="O919" s="89"/>
      <c r="P919" s="89"/>
      <c r="Q919" s="89"/>
      <c r="R919" s="89"/>
      <c r="S919" s="89"/>
      <c r="T919" s="89"/>
      <c r="U919" s="89"/>
      <c r="V919" s="89"/>
      <c r="W919" s="89"/>
      <c r="X919" s="89"/>
      <c r="Y919" s="89"/>
      <c r="Z919" s="89"/>
      <c r="AA919" s="89"/>
      <c r="AB919" s="89"/>
      <c r="AC919" s="89"/>
      <c r="AD919" s="89"/>
      <c r="AE919" s="89"/>
      <c r="AF919" s="89"/>
      <c r="AG919" s="89"/>
      <c r="AH919" s="89"/>
      <c r="AI919" s="89"/>
      <c r="AJ919" s="89"/>
      <c r="AK919" s="89"/>
      <c r="AL919" s="89"/>
      <c r="AM919" s="89"/>
      <c r="AN919" s="89"/>
      <c r="AO919" s="89"/>
      <c r="AP919" s="89"/>
      <c r="AQ919" s="89"/>
      <c r="AR919" s="89"/>
      <c r="AS919" s="89"/>
      <c r="AT919" s="89"/>
    </row>
    <row r="920" spans="1:46" ht="35.1" customHeight="1" x14ac:dyDescent="0.2">
      <c r="A920" s="89"/>
      <c r="B920" s="89"/>
      <c r="C920" s="89"/>
      <c r="D920" s="89"/>
      <c r="E920" s="89"/>
      <c r="F920" s="89"/>
      <c r="G920" s="89"/>
      <c r="H920" s="89"/>
      <c r="I920" s="89"/>
      <c r="J920" s="89"/>
      <c r="K920" s="89"/>
      <c r="L920" s="89"/>
      <c r="M920" s="89"/>
      <c r="N920" s="89"/>
      <c r="O920" s="89"/>
      <c r="P920" s="89"/>
      <c r="Q920" s="89"/>
      <c r="R920" s="89"/>
      <c r="S920" s="89"/>
      <c r="T920" s="89"/>
      <c r="U920" s="89"/>
      <c r="V920" s="89"/>
      <c r="W920" s="89"/>
      <c r="X920" s="89"/>
      <c r="Y920" s="89"/>
      <c r="Z920" s="89"/>
      <c r="AA920" s="89"/>
      <c r="AB920" s="89"/>
      <c r="AC920" s="89"/>
      <c r="AD920" s="89"/>
      <c r="AE920" s="89"/>
      <c r="AF920" s="89"/>
      <c r="AG920" s="89"/>
      <c r="AH920" s="89"/>
      <c r="AI920" s="89"/>
      <c r="AJ920" s="89"/>
      <c r="AK920" s="89"/>
      <c r="AL920" s="89"/>
      <c r="AM920" s="89"/>
      <c r="AN920" s="89"/>
      <c r="AO920" s="89"/>
      <c r="AP920" s="89"/>
      <c r="AQ920" s="89"/>
      <c r="AR920" s="89"/>
      <c r="AS920" s="89"/>
      <c r="AT920" s="89"/>
    </row>
    <row r="921" spans="1:46" ht="35.1" customHeight="1" x14ac:dyDescent="0.2">
      <c r="A921" s="89"/>
      <c r="B921" s="89"/>
      <c r="C921" s="89"/>
      <c r="D921" s="89"/>
      <c r="E921" s="89"/>
      <c r="F921" s="89"/>
      <c r="G921" s="89"/>
      <c r="H921" s="89"/>
      <c r="I921" s="89"/>
      <c r="J921" s="89"/>
      <c r="K921" s="89"/>
      <c r="L921" s="89"/>
      <c r="M921" s="89"/>
      <c r="N921" s="89"/>
      <c r="O921" s="89"/>
      <c r="P921" s="89"/>
      <c r="Q921" s="89"/>
      <c r="R921" s="89"/>
      <c r="S921" s="89"/>
      <c r="T921" s="89"/>
      <c r="U921" s="89"/>
      <c r="V921" s="89"/>
      <c r="W921" s="89"/>
      <c r="X921" s="89"/>
      <c r="Y921" s="89"/>
      <c r="Z921" s="89"/>
      <c r="AA921" s="89"/>
      <c r="AB921" s="89"/>
      <c r="AC921" s="89"/>
      <c r="AD921" s="89"/>
      <c r="AE921" s="89"/>
      <c r="AF921" s="89"/>
      <c r="AG921" s="89"/>
      <c r="AH921" s="89"/>
      <c r="AI921" s="89"/>
      <c r="AJ921" s="89"/>
      <c r="AK921" s="89"/>
      <c r="AL921" s="89"/>
      <c r="AM921" s="89"/>
      <c r="AN921" s="89"/>
      <c r="AO921" s="89"/>
      <c r="AP921" s="89"/>
      <c r="AQ921" s="89"/>
      <c r="AR921" s="89"/>
      <c r="AS921" s="89"/>
      <c r="AT921" s="89"/>
    </row>
    <row r="922" spans="1:46" ht="35.1" customHeight="1" x14ac:dyDescent="0.2">
      <c r="A922" s="89"/>
      <c r="B922" s="89"/>
      <c r="C922" s="89"/>
      <c r="D922" s="89"/>
      <c r="E922" s="89"/>
      <c r="F922" s="89"/>
      <c r="G922" s="89"/>
      <c r="H922" s="89"/>
      <c r="I922" s="89"/>
      <c r="J922" s="89"/>
      <c r="K922" s="89"/>
      <c r="L922" s="89"/>
      <c r="M922" s="89"/>
      <c r="N922" s="89"/>
      <c r="O922" s="89"/>
      <c r="P922" s="89"/>
      <c r="Q922" s="89"/>
      <c r="R922" s="89"/>
      <c r="S922" s="89"/>
      <c r="T922" s="89"/>
      <c r="U922" s="89"/>
      <c r="V922" s="89"/>
      <c r="W922" s="89"/>
      <c r="X922" s="89"/>
      <c r="Y922" s="89"/>
      <c r="Z922" s="89"/>
      <c r="AA922" s="89"/>
      <c r="AB922" s="89"/>
      <c r="AC922" s="89"/>
      <c r="AD922" s="89"/>
      <c r="AE922" s="89"/>
      <c r="AF922" s="89"/>
      <c r="AG922" s="89"/>
      <c r="AH922" s="89"/>
      <c r="AI922" s="89"/>
      <c r="AJ922" s="89"/>
      <c r="AK922" s="89"/>
      <c r="AL922" s="89"/>
      <c r="AM922" s="89"/>
      <c r="AN922" s="89"/>
      <c r="AO922" s="89"/>
      <c r="AP922" s="89"/>
      <c r="AQ922" s="89"/>
      <c r="AR922" s="89"/>
      <c r="AS922" s="89"/>
      <c r="AT922" s="89"/>
    </row>
    <row r="923" spans="1:46" ht="35.1" customHeight="1" x14ac:dyDescent="0.2">
      <c r="A923" s="89"/>
      <c r="B923" s="89"/>
      <c r="C923" s="89"/>
      <c r="D923" s="89"/>
      <c r="E923" s="89"/>
      <c r="F923" s="89"/>
      <c r="G923" s="89"/>
      <c r="H923" s="89"/>
      <c r="I923" s="89"/>
      <c r="J923" s="89"/>
      <c r="K923" s="89"/>
      <c r="L923" s="89"/>
      <c r="M923" s="89"/>
      <c r="N923" s="89"/>
      <c r="O923" s="89"/>
      <c r="P923" s="89"/>
      <c r="Q923" s="89"/>
      <c r="R923" s="89"/>
      <c r="S923" s="89"/>
      <c r="T923" s="89"/>
      <c r="U923" s="89"/>
      <c r="V923" s="89"/>
      <c r="W923" s="89"/>
      <c r="X923" s="89"/>
      <c r="Y923" s="89"/>
      <c r="Z923" s="89"/>
      <c r="AA923" s="89"/>
      <c r="AB923" s="89"/>
      <c r="AC923" s="89"/>
      <c r="AD923" s="89"/>
      <c r="AE923" s="89"/>
      <c r="AF923" s="89"/>
      <c r="AG923" s="89"/>
      <c r="AH923" s="89"/>
      <c r="AI923" s="89"/>
      <c r="AJ923" s="89"/>
      <c r="AK923" s="89"/>
      <c r="AL923" s="89"/>
      <c r="AM923" s="89"/>
      <c r="AN923" s="89"/>
      <c r="AO923" s="89"/>
      <c r="AP923" s="89"/>
      <c r="AQ923" s="89"/>
      <c r="AR923" s="89"/>
      <c r="AS923" s="89"/>
      <c r="AT923" s="89"/>
    </row>
    <row r="924" spans="1:46" ht="35.1" customHeight="1" x14ac:dyDescent="0.2">
      <c r="A924" s="89"/>
      <c r="B924" s="89"/>
      <c r="C924" s="89"/>
      <c r="D924" s="89"/>
      <c r="E924" s="89"/>
      <c r="F924" s="89"/>
      <c r="G924" s="89"/>
      <c r="H924" s="89"/>
      <c r="I924" s="89"/>
      <c r="J924" s="89"/>
      <c r="K924" s="89"/>
      <c r="L924" s="89"/>
      <c r="M924" s="89"/>
      <c r="N924" s="89"/>
      <c r="O924" s="89"/>
      <c r="P924" s="89"/>
      <c r="Q924" s="89"/>
      <c r="R924" s="89"/>
      <c r="S924" s="89"/>
      <c r="T924" s="89"/>
      <c r="U924" s="89"/>
      <c r="V924" s="89"/>
      <c r="W924" s="89"/>
      <c r="X924" s="89"/>
      <c r="Y924" s="89"/>
      <c r="Z924" s="89"/>
      <c r="AA924" s="89"/>
      <c r="AB924" s="89"/>
      <c r="AC924" s="89"/>
      <c r="AD924" s="89"/>
      <c r="AE924" s="89"/>
      <c r="AF924" s="89"/>
      <c r="AG924" s="89"/>
      <c r="AH924" s="89"/>
      <c r="AI924" s="89"/>
      <c r="AJ924" s="89"/>
      <c r="AK924" s="89"/>
      <c r="AL924" s="89"/>
      <c r="AM924" s="89"/>
      <c r="AN924" s="89"/>
      <c r="AO924" s="89"/>
      <c r="AP924" s="89"/>
      <c r="AQ924" s="89"/>
      <c r="AR924" s="89"/>
      <c r="AS924" s="89"/>
      <c r="AT924" s="89"/>
    </row>
    <row r="925" spans="1:46" ht="35.1" customHeight="1" x14ac:dyDescent="0.2">
      <c r="A925" s="89"/>
      <c r="B925" s="89"/>
      <c r="C925" s="89"/>
      <c r="D925" s="89"/>
      <c r="E925" s="89"/>
      <c r="F925" s="89"/>
      <c r="G925" s="89"/>
      <c r="H925" s="89"/>
      <c r="I925" s="89"/>
      <c r="J925" s="89"/>
      <c r="K925" s="89"/>
      <c r="L925" s="89"/>
      <c r="M925" s="89"/>
      <c r="N925" s="89"/>
      <c r="O925" s="89"/>
      <c r="P925" s="89"/>
      <c r="Q925" s="89"/>
      <c r="R925" s="89"/>
      <c r="S925" s="89"/>
      <c r="T925" s="89"/>
      <c r="U925" s="89"/>
      <c r="V925" s="89"/>
      <c r="W925" s="89"/>
      <c r="X925" s="89"/>
      <c r="Y925" s="89"/>
      <c r="Z925" s="89"/>
      <c r="AA925" s="89"/>
      <c r="AB925" s="89"/>
      <c r="AC925" s="89"/>
      <c r="AD925" s="89"/>
      <c r="AE925" s="89"/>
      <c r="AF925" s="89"/>
      <c r="AG925" s="89"/>
      <c r="AH925" s="89"/>
      <c r="AI925" s="89"/>
      <c r="AJ925" s="89"/>
      <c r="AK925" s="89"/>
      <c r="AL925" s="89"/>
      <c r="AM925" s="89"/>
      <c r="AN925" s="89"/>
      <c r="AO925" s="89"/>
      <c r="AP925" s="89"/>
      <c r="AQ925" s="89"/>
      <c r="AR925" s="89"/>
      <c r="AS925" s="89"/>
      <c r="AT925" s="89"/>
    </row>
    <row r="926" spans="1:46" ht="35.1" customHeight="1" x14ac:dyDescent="0.2">
      <c r="A926" s="89"/>
      <c r="B926" s="89"/>
      <c r="C926" s="89"/>
      <c r="D926" s="89"/>
      <c r="E926" s="89"/>
      <c r="F926" s="89"/>
      <c r="G926" s="89"/>
      <c r="H926" s="89"/>
      <c r="I926" s="89"/>
      <c r="J926" s="89"/>
      <c r="K926" s="89"/>
      <c r="L926" s="89"/>
      <c r="M926" s="89"/>
      <c r="N926" s="89"/>
      <c r="O926" s="89"/>
      <c r="P926" s="89"/>
      <c r="Q926" s="89"/>
      <c r="R926" s="89"/>
      <c r="S926" s="89"/>
      <c r="T926" s="89"/>
      <c r="U926" s="89"/>
      <c r="V926" s="89"/>
      <c r="W926" s="89"/>
      <c r="X926" s="89"/>
      <c r="Y926" s="89"/>
      <c r="Z926" s="89"/>
      <c r="AA926" s="89"/>
      <c r="AB926" s="89"/>
      <c r="AC926" s="89"/>
      <c r="AD926" s="89"/>
      <c r="AE926" s="89"/>
      <c r="AF926" s="89"/>
      <c r="AG926" s="89"/>
      <c r="AH926" s="89"/>
      <c r="AI926" s="89"/>
      <c r="AJ926" s="89"/>
      <c r="AK926" s="89"/>
      <c r="AL926" s="89"/>
      <c r="AM926" s="89"/>
      <c r="AN926" s="89"/>
      <c r="AO926" s="89"/>
      <c r="AP926" s="89"/>
      <c r="AQ926" s="89"/>
      <c r="AR926" s="89"/>
      <c r="AS926" s="89"/>
      <c r="AT926" s="89"/>
    </row>
    <row r="927" spans="1:46" ht="35.1" customHeight="1" x14ac:dyDescent="0.2">
      <c r="A927" s="89"/>
      <c r="B927" s="89"/>
      <c r="C927" s="89"/>
      <c r="D927" s="89"/>
      <c r="E927" s="89"/>
      <c r="F927" s="89"/>
      <c r="G927" s="89"/>
      <c r="H927" s="89"/>
      <c r="I927" s="89"/>
      <c r="J927" s="89"/>
      <c r="K927" s="89"/>
      <c r="L927" s="89"/>
      <c r="M927" s="89"/>
      <c r="N927" s="89"/>
      <c r="O927" s="89"/>
      <c r="P927" s="89"/>
      <c r="Q927" s="89"/>
      <c r="R927" s="89"/>
      <c r="S927" s="89"/>
      <c r="T927" s="89"/>
      <c r="U927" s="89"/>
      <c r="V927" s="89"/>
      <c r="W927" s="89"/>
      <c r="X927" s="89"/>
      <c r="Y927" s="89"/>
      <c r="Z927" s="89"/>
      <c r="AA927" s="89"/>
      <c r="AB927" s="89"/>
      <c r="AC927" s="89"/>
      <c r="AD927" s="89"/>
      <c r="AE927" s="89"/>
      <c r="AF927" s="89"/>
      <c r="AG927" s="89"/>
      <c r="AH927" s="89"/>
      <c r="AI927" s="89"/>
      <c r="AJ927" s="89"/>
      <c r="AK927" s="89"/>
      <c r="AL927" s="89"/>
      <c r="AM927" s="89"/>
      <c r="AN927" s="89"/>
      <c r="AO927" s="89"/>
      <c r="AP927" s="89"/>
      <c r="AQ927" s="89"/>
      <c r="AR927" s="89"/>
      <c r="AS927" s="89"/>
      <c r="AT927" s="89"/>
    </row>
    <row r="928" spans="1:46" ht="35.1" customHeight="1" x14ac:dyDescent="0.2">
      <c r="A928" s="89"/>
      <c r="B928" s="89"/>
      <c r="C928" s="89"/>
      <c r="D928" s="89"/>
      <c r="E928" s="89"/>
      <c r="F928" s="89"/>
      <c r="G928" s="89"/>
      <c r="H928" s="89"/>
      <c r="I928" s="89"/>
      <c r="J928" s="89"/>
      <c r="K928" s="89"/>
      <c r="L928" s="89"/>
      <c r="M928" s="89"/>
      <c r="N928" s="89"/>
      <c r="O928" s="89"/>
      <c r="P928" s="89"/>
      <c r="Q928" s="89"/>
      <c r="R928" s="89"/>
      <c r="S928" s="89"/>
      <c r="T928" s="89"/>
      <c r="U928" s="89"/>
      <c r="V928" s="89"/>
      <c r="W928" s="89"/>
      <c r="X928" s="89"/>
      <c r="Y928" s="89"/>
      <c r="Z928" s="89"/>
      <c r="AA928" s="89"/>
      <c r="AB928" s="89"/>
      <c r="AC928" s="89"/>
      <c r="AD928" s="89"/>
      <c r="AE928" s="89"/>
      <c r="AF928" s="89"/>
      <c r="AG928" s="89"/>
      <c r="AH928" s="89"/>
      <c r="AI928" s="89"/>
      <c r="AJ928" s="89"/>
      <c r="AK928" s="89"/>
      <c r="AL928" s="89"/>
      <c r="AM928" s="89"/>
      <c r="AN928" s="89"/>
      <c r="AO928" s="89"/>
      <c r="AP928" s="89"/>
      <c r="AQ928" s="89"/>
      <c r="AR928" s="89"/>
      <c r="AS928" s="89"/>
      <c r="AT928" s="89"/>
    </row>
    <row r="929" spans="1:46" ht="35.1" customHeight="1" x14ac:dyDescent="0.2">
      <c r="A929" s="89"/>
      <c r="B929" s="89"/>
      <c r="C929" s="89"/>
      <c r="D929" s="89"/>
      <c r="E929" s="89"/>
      <c r="F929" s="89"/>
      <c r="G929" s="89"/>
      <c r="H929" s="89"/>
      <c r="I929" s="89"/>
      <c r="J929" s="89"/>
      <c r="K929" s="89"/>
      <c r="L929" s="89"/>
      <c r="M929" s="89"/>
      <c r="N929" s="89"/>
      <c r="O929" s="89"/>
      <c r="P929" s="89"/>
      <c r="Q929" s="89"/>
      <c r="R929" s="89"/>
      <c r="S929" s="89"/>
      <c r="T929" s="89"/>
      <c r="U929" s="89"/>
      <c r="V929" s="89"/>
      <c r="W929" s="89"/>
      <c r="X929" s="89"/>
      <c r="Y929" s="89"/>
      <c r="Z929" s="89"/>
      <c r="AA929" s="89"/>
      <c r="AB929" s="89"/>
      <c r="AC929" s="89"/>
      <c r="AD929" s="89"/>
      <c r="AE929" s="89"/>
      <c r="AF929" s="89"/>
      <c r="AG929" s="89"/>
      <c r="AH929" s="89"/>
      <c r="AI929" s="89"/>
      <c r="AJ929" s="89"/>
      <c r="AK929" s="89"/>
      <c r="AL929" s="89"/>
      <c r="AM929" s="89"/>
      <c r="AN929" s="89"/>
      <c r="AO929" s="89"/>
      <c r="AP929" s="89"/>
      <c r="AQ929" s="89"/>
      <c r="AR929" s="89"/>
      <c r="AS929" s="89"/>
      <c r="AT929" s="89"/>
    </row>
    <row r="930" spans="1:46" ht="35.1" customHeight="1" x14ac:dyDescent="0.2">
      <c r="A930" s="89"/>
      <c r="B930" s="89"/>
      <c r="C930" s="89"/>
      <c r="D930" s="89"/>
      <c r="E930" s="89"/>
      <c r="F930" s="89"/>
      <c r="G930" s="89"/>
      <c r="H930" s="89"/>
      <c r="I930" s="89"/>
      <c r="J930" s="89"/>
      <c r="K930" s="89"/>
      <c r="L930" s="89"/>
      <c r="M930" s="89"/>
      <c r="N930" s="89"/>
      <c r="O930" s="89"/>
      <c r="P930" s="89"/>
      <c r="Q930" s="89"/>
      <c r="R930" s="89"/>
      <c r="S930" s="89"/>
      <c r="T930" s="89"/>
      <c r="U930" s="89"/>
      <c r="V930" s="89"/>
      <c r="W930" s="89"/>
      <c r="X930" s="89"/>
      <c r="Y930" s="89"/>
      <c r="Z930" s="89"/>
      <c r="AA930" s="89"/>
      <c r="AB930" s="89"/>
      <c r="AC930" s="89"/>
      <c r="AD930" s="89"/>
      <c r="AE930" s="89"/>
      <c r="AF930" s="89"/>
      <c r="AG930" s="89"/>
      <c r="AH930" s="89"/>
      <c r="AI930" s="89"/>
      <c r="AJ930" s="89"/>
      <c r="AK930" s="89"/>
      <c r="AL930" s="89"/>
      <c r="AM930" s="89"/>
      <c r="AN930" s="89"/>
      <c r="AO930" s="89"/>
      <c r="AP930" s="89"/>
      <c r="AQ930" s="89"/>
      <c r="AR930" s="89"/>
      <c r="AS930" s="89"/>
      <c r="AT930" s="89"/>
    </row>
    <row r="931" spans="1:46" ht="35.1" customHeight="1" x14ac:dyDescent="0.2">
      <c r="A931" s="89"/>
      <c r="B931" s="89"/>
      <c r="C931" s="89"/>
      <c r="D931" s="89"/>
      <c r="E931" s="89"/>
      <c r="F931" s="89"/>
      <c r="G931" s="89"/>
      <c r="H931" s="89"/>
      <c r="I931" s="89"/>
      <c r="J931" s="89"/>
      <c r="K931" s="89"/>
      <c r="L931" s="89"/>
      <c r="M931" s="89"/>
      <c r="N931" s="89"/>
      <c r="O931" s="89"/>
      <c r="P931" s="89"/>
      <c r="Q931" s="89"/>
      <c r="R931" s="89"/>
      <c r="S931" s="89"/>
      <c r="T931" s="89"/>
      <c r="U931" s="89"/>
      <c r="V931" s="89"/>
      <c r="W931" s="89"/>
      <c r="X931" s="89"/>
      <c r="Y931" s="89"/>
      <c r="Z931" s="89"/>
      <c r="AA931" s="89"/>
      <c r="AB931" s="89"/>
      <c r="AC931" s="89"/>
      <c r="AD931" s="89"/>
      <c r="AE931" s="89"/>
      <c r="AF931" s="89"/>
      <c r="AG931" s="89"/>
      <c r="AH931" s="89"/>
      <c r="AI931" s="89"/>
      <c r="AJ931" s="89"/>
      <c r="AK931" s="89"/>
      <c r="AL931" s="89"/>
      <c r="AM931" s="89"/>
      <c r="AN931" s="89"/>
      <c r="AO931" s="89"/>
      <c r="AP931" s="89"/>
      <c r="AQ931" s="89"/>
      <c r="AR931" s="89"/>
      <c r="AS931" s="89"/>
      <c r="AT931" s="89"/>
    </row>
    <row r="932" spans="1:46" ht="35.1" customHeight="1" x14ac:dyDescent="0.2">
      <c r="A932" s="89"/>
      <c r="B932" s="89"/>
      <c r="C932" s="89"/>
      <c r="D932" s="89"/>
      <c r="E932" s="89"/>
      <c r="F932" s="89"/>
      <c r="G932" s="89"/>
      <c r="H932" s="89"/>
      <c r="I932" s="89"/>
      <c r="J932" s="89"/>
      <c r="K932" s="89"/>
      <c r="L932" s="89"/>
      <c r="M932" s="89"/>
      <c r="N932" s="89"/>
      <c r="O932" s="89"/>
      <c r="P932" s="89"/>
      <c r="Q932" s="89"/>
      <c r="R932" s="89"/>
      <c r="S932" s="89"/>
      <c r="T932" s="89"/>
      <c r="U932" s="89"/>
      <c r="V932" s="89"/>
      <c r="W932" s="89"/>
      <c r="X932" s="89"/>
      <c r="Y932" s="89"/>
      <c r="Z932" s="89"/>
      <c r="AA932" s="89"/>
      <c r="AB932" s="89"/>
      <c r="AC932" s="89"/>
      <c r="AD932" s="89"/>
      <c r="AE932" s="89"/>
      <c r="AF932" s="89"/>
      <c r="AG932" s="89"/>
      <c r="AH932" s="89"/>
      <c r="AI932" s="89"/>
      <c r="AJ932" s="89"/>
      <c r="AK932" s="89"/>
      <c r="AL932" s="89"/>
      <c r="AM932" s="89"/>
      <c r="AN932" s="89"/>
      <c r="AO932" s="89"/>
      <c r="AP932" s="89"/>
      <c r="AQ932" s="89"/>
      <c r="AR932" s="89"/>
      <c r="AS932" s="89"/>
      <c r="AT932" s="89"/>
    </row>
    <row r="933" spans="1:46" ht="35.1" customHeight="1" x14ac:dyDescent="0.2">
      <c r="A933" s="89"/>
      <c r="B933" s="89"/>
      <c r="C933" s="89"/>
      <c r="D933" s="89"/>
      <c r="E933" s="89"/>
      <c r="F933" s="89"/>
      <c r="G933" s="89"/>
      <c r="H933" s="89"/>
      <c r="I933" s="89"/>
      <c r="J933" s="89"/>
      <c r="K933" s="89"/>
      <c r="L933" s="89"/>
      <c r="M933" s="89"/>
      <c r="N933" s="89"/>
      <c r="O933" s="89"/>
      <c r="P933" s="89"/>
      <c r="Q933" s="89"/>
      <c r="R933" s="89"/>
      <c r="S933" s="89"/>
      <c r="T933" s="89"/>
      <c r="U933" s="89"/>
      <c r="V933" s="89"/>
      <c r="W933" s="89"/>
      <c r="X933" s="89"/>
      <c r="Y933" s="89"/>
      <c r="Z933" s="89"/>
      <c r="AA933" s="89"/>
      <c r="AB933" s="89"/>
      <c r="AC933" s="89"/>
      <c r="AD933" s="89"/>
      <c r="AE933" s="89"/>
      <c r="AF933" s="89"/>
      <c r="AG933" s="89"/>
      <c r="AH933" s="89"/>
      <c r="AI933" s="89"/>
      <c r="AJ933" s="89"/>
      <c r="AK933" s="89"/>
      <c r="AL933" s="89"/>
      <c r="AM933" s="89"/>
      <c r="AN933" s="89"/>
      <c r="AO933" s="89"/>
      <c r="AP933" s="89"/>
      <c r="AQ933" s="89"/>
      <c r="AR933" s="89"/>
      <c r="AS933" s="89"/>
      <c r="AT933" s="89"/>
    </row>
    <row r="934" spans="1:46" ht="35.1" customHeight="1" x14ac:dyDescent="0.2">
      <c r="A934" s="89"/>
      <c r="B934" s="89"/>
      <c r="C934" s="89"/>
      <c r="D934" s="89"/>
      <c r="E934" s="89"/>
      <c r="F934" s="89"/>
      <c r="G934" s="89"/>
      <c r="H934" s="89"/>
      <c r="I934" s="89"/>
      <c r="J934" s="89"/>
      <c r="K934" s="89"/>
      <c r="L934" s="89"/>
      <c r="M934" s="89"/>
      <c r="N934" s="89"/>
      <c r="O934" s="89"/>
      <c r="P934" s="89"/>
      <c r="Q934" s="89"/>
      <c r="R934" s="89"/>
      <c r="S934" s="89"/>
      <c r="T934" s="89"/>
      <c r="U934" s="89"/>
      <c r="V934" s="89"/>
      <c r="W934" s="89"/>
      <c r="X934" s="89"/>
      <c r="Y934" s="89"/>
      <c r="Z934" s="89"/>
      <c r="AA934" s="89"/>
      <c r="AB934" s="89"/>
      <c r="AC934" s="89"/>
      <c r="AD934" s="89"/>
      <c r="AE934" s="89"/>
      <c r="AF934" s="89"/>
      <c r="AG934" s="89"/>
      <c r="AH934" s="89"/>
      <c r="AI934" s="89"/>
      <c r="AJ934" s="89"/>
      <c r="AK934" s="89"/>
      <c r="AL934" s="89"/>
      <c r="AM934" s="89"/>
      <c r="AN934" s="89"/>
      <c r="AO934" s="89"/>
      <c r="AP934" s="89"/>
      <c r="AQ934" s="89"/>
      <c r="AR934" s="89"/>
      <c r="AS934" s="89"/>
      <c r="AT934" s="89"/>
    </row>
    <row r="935" spans="1:46" ht="35.1" customHeight="1" x14ac:dyDescent="0.2">
      <c r="A935" s="89"/>
      <c r="B935" s="89"/>
      <c r="C935" s="89"/>
      <c r="D935" s="89"/>
      <c r="E935" s="89"/>
      <c r="F935" s="89"/>
      <c r="G935" s="89"/>
      <c r="H935" s="89"/>
      <c r="I935" s="89"/>
      <c r="J935" s="89"/>
      <c r="K935" s="89"/>
      <c r="L935" s="89"/>
      <c r="M935" s="89"/>
      <c r="N935" s="89"/>
      <c r="O935" s="89"/>
      <c r="P935" s="89"/>
      <c r="Q935" s="89"/>
      <c r="R935" s="89"/>
      <c r="S935" s="89"/>
      <c r="T935" s="89"/>
      <c r="U935" s="89"/>
      <c r="V935" s="89"/>
      <c r="W935" s="89"/>
      <c r="X935" s="89"/>
      <c r="Y935" s="89"/>
      <c r="Z935" s="89"/>
      <c r="AA935" s="89"/>
      <c r="AB935" s="89"/>
      <c r="AC935" s="89"/>
      <c r="AD935" s="89"/>
      <c r="AE935" s="89"/>
      <c r="AF935" s="89"/>
      <c r="AG935" s="89"/>
      <c r="AH935" s="89"/>
      <c r="AI935" s="89"/>
      <c r="AJ935" s="89"/>
      <c r="AK935" s="89"/>
      <c r="AL935" s="89"/>
      <c r="AM935" s="89"/>
      <c r="AN935" s="89"/>
      <c r="AO935" s="89"/>
      <c r="AP935" s="89"/>
      <c r="AQ935" s="89"/>
      <c r="AR935" s="89"/>
      <c r="AS935" s="89"/>
      <c r="AT935" s="89"/>
    </row>
    <row r="936" spans="1:46" ht="35.1" customHeight="1" x14ac:dyDescent="0.2">
      <c r="A936" s="89"/>
      <c r="B936" s="89"/>
      <c r="C936" s="89"/>
      <c r="D936" s="89"/>
      <c r="E936" s="89"/>
      <c r="F936" s="89"/>
      <c r="G936" s="89"/>
      <c r="H936" s="89"/>
      <c r="I936" s="89"/>
      <c r="J936" s="89"/>
      <c r="K936" s="89"/>
      <c r="L936" s="89"/>
      <c r="M936" s="89"/>
      <c r="N936" s="89"/>
      <c r="O936" s="89"/>
      <c r="P936" s="89"/>
      <c r="Q936" s="89"/>
      <c r="R936" s="89"/>
      <c r="S936" s="89"/>
      <c r="T936" s="89"/>
      <c r="U936" s="89"/>
      <c r="V936" s="89"/>
      <c r="W936" s="89"/>
      <c r="X936" s="89"/>
      <c r="Y936" s="89"/>
      <c r="Z936" s="89"/>
      <c r="AA936" s="89"/>
      <c r="AB936" s="89"/>
      <c r="AC936" s="89"/>
      <c r="AD936" s="89"/>
      <c r="AE936" s="89"/>
      <c r="AF936" s="89"/>
      <c r="AG936" s="89"/>
      <c r="AH936" s="89"/>
      <c r="AI936" s="89"/>
      <c r="AJ936" s="89"/>
      <c r="AK936" s="89"/>
      <c r="AL936" s="89"/>
      <c r="AM936" s="89"/>
      <c r="AN936" s="89"/>
      <c r="AO936" s="89"/>
      <c r="AP936" s="89"/>
      <c r="AQ936" s="89"/>
      <c r="AR936" s="89"/>
      <c r="AS936" s="89"/>
      <c r="AT936" s="89"/>
    </row>
    <row r="937" spans="1:46" ht="35.1" customHeight="1" x14ac:dyDescent="0.2">
      <c r="A937" s="89"/>
      <c r="B937" s="89"/>
      <c r="C937" s="89"/>
      <c r="D937" s="89"/>
      <c r="E937" s="89"/>
      <c r="F937" s="89"/>
      <c r="G937" s="89"/>
      <c r="H937" s="89"/>
      <c r="I937" s="89"/>
      <c r="J937" s="89"/>
      <c r="K937" s="89"/>
      <c r="L937" s="89"/>
      <c r="M937" s="89"/>
      <c r="N937" s="89"/>
      <c r="O937" s="89"/>
      <c r="P937" s="89"/>
      <c r="Q937" s="89"/>
      <c r="R937" s="89"/>
      <c r="S937" s="89"/>
      <c r="T937" s="89"/>
      <c r="U937" s="89"/>
      <c r="V937" s="89"/>
      <c r="W937" s="89"/>
      <c r="X937" s="89"/>
      <c r="Y937" s="89"/>
      <c r="Z937" s="89"/>
      <c r="AA937" s="89"/>
      <c r="AB937" s="89"/>
      <c r="AC937" s="89"/>
      <c r="AD937" s="89"/>
      <c r="AE937" s="89"/>
      <c r="AF937" s="89"/>
      <c r="AG937" s="89"/>
      <c r="AH937" s="89"/>
      <c r="AI937" s="89"/>
      <c r="AJ937" s="89"/>
      <c r="AK937" s="89"/>
      <c r="AL937" s="89"/>
      <c r="AM937" s="89"/>
      <c r="AN937" s="89"/>
      <c r="AO937" s="89"/>
      <c r="AP937" s="89"/>
      <c r="AQ937" s="89"/>
      <c r="AR937" s="89"/>
      <c r="AS937" s="89"/>
      <c r="AT937" s="89"/>
    </row>
    <row r="938" spans="1:46" ht="35.1" customHeight="1" x14ac:dyDescent="0.2">
      <c r="A938" s="89"/>
      <c r="B938" s="89"/>
      <c r="C938" s="89"/>
      <c r="D938" s="89"/>
      <c r="E938" s="89"/>
      <c r="F938" s="89"/>
      <c r="G938" s="89"/>
      <c r="H938" s="89"/>
      <c r="I938" s="89"/>
      <c r="J938" s="89"/>
      <c r="K938" s="89"/>
      <c r="L938" s="89"/>
      <c r="M938" s="89"/>
      <c r="N938" s="89"/>
      <c r="O938" s="89"/>
      <c r="P938" s="89"/>
      <c r="Q938" s="89"/>
      <c r="R938" s="89"/>
      <c r="S938" s="89"/>
      <c r="T938" s="89"/>
      <c r="U938" s="89"/>
      <c r="V938" s="89"/>
      <c r="W938" s="89"/>
      <c r="X938" s="89"/>
      <c r="Y938" s="89"/>
      <c r="Z938" s="89"/>
      <c r="AA938" s="89"/>
      <c r="AB938" s="89"/>
      <c r="AC938" s="89"/>
      <c r="AD938" s="89"/>
      <c r="AE938" s="89"/>
      <c r="AF938" s="89"/>
      <c r="AG938" s="89"/>
      <c r="AH938" s="89"/>
      <c r="AI938" s="89"/>
      <c r="AJ938" s="89"/>
      <c r="AK938" s="89"/>
      <c r="AL938" s="89"/>
      <c r="AM938" s="89"/>
      <c r="AN938" s="89"/>
      <c r="AO938" s="89"/>
      <c r="AP938" s="89"/>
      <c r="AQ938" s="89"/>
      <c r="AR938" s="89"/>
      <c r="AS938" s="89"/>
      <c r="AT938" s="89"/>
    </row>
    <row r="939" spans="1:46" ht="35.1" customHeight="1" x14ac:dyDescent="0.2">
      <c r="A939" s="89"/>
      <c r="B939" s="89"/>
      <c r="C939" s="89"/>
      <c r="D939" s="89"/>
      <c r="E939" s="89"/>
      <c r="F939" s="89"/>
      <c r="G939" s="89"/>
      <c r="H939" s="89"/>
      <c r="I939" s="89"/>
      <c r="J939" s="89"/>
      <c r="K939" s="89"/>
      <c r="L939" s="89"/>
      <c r="M939" s="89"/>
      <c r="N939" s="89"/>
      <c r="O939" s="89"/>
      <c r="P939" s="89"/>
      <c r="Q939" s="89"/>
      <c r="R939" s="89"/>
      <c r="S939" s="89"/>
      <c r="T939" s="89"/>
      <c r="U939" s="89"/>
      <c r="V939" s="89"/>
      <c r="W939" s="89"/>
      <c r="X939" s="89"/>
      <c r="Y939" s="89"/>
      <c r="Z939" s="89"/>
      <c r="AA939" s="89"/>
      <c r="AB939" s="89"/>
      <c r="AC939" s="89"/>
      <c r="AD939" s="89"/>
      <c r="AE939" s="89"/>
      <c r="AF939" s="89"/>
      <c r="AG939" s="89"/>
      <c r="AH939" s="89"/>
      <c r="AI939" s="89"/>
      <c r="AJ939" s="89"/>
      <c r="AK939" s="89"/>
      <c r="AL939" s="89"/>
      <c r="AM939" s="89"/>
      <c r="AN939" s="89"/>
      <c r="AO939" s="89"/>
      <c r="AP939" s="89"/>
      <c r="AQ939" s="89"/>
      <c r="AR939" s="89"/>
      <c r="AS939" s="89"/>
      <c r="AT939" s="89"/>
    </row>
    <row r="940" spans="1:46" ht="35.1" customHeight="1" x14ac:dyDescent="0.2">
      <c r="A940" s="89"/>
      <c r="B940" s="89"/>
      <c r="C940" s="89"/>
      <c r="D940" s="89"/>
      <c r="E940" s="89"/>
      <c r="F940" s="89"/>
      <c r="G940" s="89"/>
      <c r="H940" s="89"/>
      <c r="I940" s="89"/>
      <c r="J940" s="89"/>
      <c r="K940" s="89"/>
      <c r="L940" s="89"/>
      <c r="M940" s="89"/>
      <c r="N940" s="89"/>
      <c r="O940" s="89"/>
      <c r="P940" s="89"/>
      <c r="Q940" s="89"/>
      <c r="R940" s="89"/>
      <c r="S940" s="89"/>
      <c r="T940" s="89"/>
      <c r="U940" s="89"/>
      <c r="V940" s="89"/>
      <c r="W940" s="89"/>
      <c r="X940" s="89"/>
      <c r="Y940" s="89"/>
      <c r="Z940" s="89"/>
      <c r="AA940" s="89"/>
      <c r="AB940" s="89"/>
      <c r="AC940" s="89"/>
      <c r="AD940" s="89"/>
      <c r="AE940" s="89"/>
      <c r="AF940" s="89"/>
      <c r="AG940" s="89"/>
      <c r="AH940" s="89"/>
      <c r="AI940" s="89"/>
      <c r="AJ940" s="89"/>
      <c r="AK940" s="89"/>
      <c r="AL940" s="89"/>
      <c r="AM940" s="89"/>
      <c r="AN940" s="89"/>
      <c r="AO940" s="89"/>
      <c r="AP940" s="89"/>
      <c r="AQ940" s="89"/>
      <c r="AR940" s="89"/>
      <c r="AS940" s="89"/>
      <c r="AT940" s="89"/>
    </row>
    <row r="941" spans="1:46" ht="35.1" customHeight="1" x14ac:dyDescent="0.2">
      <c r="A941" s="89"/>
      <c r="B941" s="89"/>
      <c r="C941" s="89"/>
      <c r="D941" s="89"/>
      <c r="E941" s="89"/>
      <c r="F941" s="89"/>
      <c r="G941" s="89"/>
      <c r="H941" s="89"/>
      <c r="I941" s="89"/>
      <c r="J941" s="89"/>
      <c r="K941" s="89"/>
      <c r="L941" s="89"/>
      <c r="M941" s="89"/>
      <c r="N941" s="89"/>
      <c r="O941" s="89"/>
      <c r="P941" s="89"/>
      <c r="Q941" s="89"/>
      <c r="R941" s="89"/>
      <c r="S941" s="89"/>
      <c r="T941" s="89"/>
      <c r="U941" s="89"/>
      <c r="V941" s="89"/>
      <c r="W941" s="89"/>
      <c r="X941" s="89"/>
      <c r="Y941" s="89"/>
      <c r="Z941" s="89"/>
      <c r="AA941" s="89"/>
      <c r="AB941" s="89"/>
      <c r="AC941" s="89"/>
      <c r="AD941" s="89"/>
      <c r="AE941" s="89"/>
      <c r="AF941" s="89"/>
      <c r="AG941" s="89"/>
      <c r="AH941" s="89"/>
      <c r="AI941" s="89"/>
      <c r="AJ941" s="89"/>
      <c r="AK941" s="89"/>
      <c r="AL941" s="89"/>
      <c r="AM941" s="89"/>
      <c r="AN941" s="89"/>
      <c r="AO941" s="89"/>
      <c r="AP941" s="89"/>
      <c r="AQ941" s="89"/>
      <c r="AR941" s="89"/>
      <c r="AS941" s="89"/>
      <c r="AT941" s="89"/>
    </row>
    <row r="942" spans="1:46" ht="35.1" customHeight="1" x14ac:dyDescent="0.2">
      <c r="A942" s="89"/>
      <c r="B942" s="89"/>
      <c r="C942" s="89"/>
      <c r="D942" s="89"/>
      <c r="E942" s="89"/>
      <c r="F942" s="89"/>
      <c r="G942" s="89"/>
      <c r="H942" s="89"/>
      <c r="I942" s="89"/>
      <c r="J942" s="89"/>
      <c r="K942" s="89"/>
      <c r="L942" s="89"/>
      <c r="M942" s="89"/>
      <c r="N942" s="89"/>
      <c r="O942" s="89"/>
      <c r="P942" s="89"/>
      <c r="Q942" s="89"/>
      <c r="R942" s="89"/>
      <c r="S942" s="89"/>
      <c r="T942" s="89"/>
      <c r="U942" s="89"/>
      <c r="V942" s="89"/>
      <c r="W942" s="89"/>
      <c r="X942" s="89"/>
      <c r="Y942" s="89"/>
      <c r="Z942" s="89"/>
      <c r="AA942" s="89"/>
      <c r="AB942" s="89"/>
      <c r="AC942" s="89"/>
      <c r="AD942" s="89"/>
      <c r="AE942" s="89"/>
      <c r="AF942" s="89"/>
      <c r="AG942" s="89"/>
      <c r="AH942" s="89"/>
      <c r="AI942" s="89"/>
      <c r="AJ942" s="89"/>
      <c r="AK942" s="89"/>
      <c r="AL942" s="89"/>
      <c r="AM942" s="89"/>
      <c r="AN942" s="89"/>
      <c r="AO942" s="89"/>
      <c r="AP942" s="89"/>
      <c r="AQ942" s="89"/>
      <c r="AR942" s="89"/>
      <c r="AS942" s="89"/>
      <c r="AT942" s="89"/>
    </row>
    <row r="943" spans="1:46" ht="35.1" customHeight="1" x14ac:dyDescent="0.2">
      <c r="A943" s="89"/>
      <c r="B943" s="89"/>
      <c r="C943" s="89"/>
      <c r="D943" s="89"/>
      <c r="E943" s="89"/>
      <c r="F943" s="89"/>
      <c r="G943" s="89"/>
      <c r="H943" s="89"/>
      <c r="I943" s="89"/>
      <c r="J943" s="89"/>
      <c r="K943" s="89"/>
      <c r="L943" s="89"/>
      <c r="M943" s="89"/>
      <c r="N943" s="89"/>
      <c r="O943" s="89"/>
      <c r="P943" s="89"/>
      <c r="Q943" s="89"/>
      <c r="R943" s="89"/>
      <c r="S943" s="89"/>
      <c r="T943" s="89"/>
      <c r="U943" s="89"/>
      <c r="V943" s="89"/>
      <c r="W943" s="89"/>
      <c r="X943" s="89"/>
      <c r="Y943" s="89"/>
      <c r="Z943" s="89"/>
      <c r="AA943" s="89"/>
      <c r="AB943" s="89"/>
      <c r="AC943" s="89"/>
      <c r="AD943" s="89"/>
      <c r="AE943" s="89"/>
      <c r="AF943" s="89"/>
      <c r="AG943" s="89"/>
      <c r="AH943" s="89"/>
      <c r="AI943" s="89"/>
      <c r="AJ943" s="89"/>
      <c r="AK943" s="89"/>
      <c r="AL943" s="89"/>
      <c r="AM943" s="89"/>
      <c r="AN943" s="89"/>
      <c r="AO943" s="89"/>
      <c r="AP943" s="89"/>
      <c r="AQ943" s="89"/>
      <c r="AR943" s="89"/>
      <c r="AS943" s="89"/>
      <c r="AT943" s="89"/>
    </row>
    <row r="944" spans="1:46" ht="35.1" customHeight="1" x14ac:dyDescent="0.2">
      <c r="A944" s="89"/>
      <c r="B944" s="89"/>
      <c r="C944" s="89"/>
      <c r="D944" s="89"/>
      <c r="E944" s="89"/>
      <c r="F944" s="89"/>
      <c r="G944" s="89"/>
      <c r="H944" s="89"/>
      <c r="I944" s="89"/>
      <c r="J944" s="89"/>
      <c r="K944" s="89"/>
      <c r="L944" s="89"/>
      <c r="M944" s="89"/>
      <c r="N944" s="89"/>
      <c r="O944" s="89"/>
      <c r="P944" s="89"/>
      <c r="Q944" s="89"/>
      <c r="R944" s="89"/>
      <c r="S944" s="89"/>
      <c r="T944" s="89"/>
      <c r="U944" s="89"/>
      <c r="V944" s="89"/>
      <c r="W944" s="89"/>
      <c r="X944" s="89"/>
      <c r="Y944" s="89"/>
      <c r="Z944" s="89"/>
      <c r="AA944" s="89"/>
      <c r="AB944" s="89"/>
      <c r="AC944" s="89"/>
      <c r="AD944" s="89"/>
      <c r="AE944" s="89"/>
      <c r="AF944" s="89"/>
      <c r="AG944" s="89"/>
      <c r="AH944" s="89"/>
      <c r="AI944" s="89"/>
      <c r="AJ944" s="89"/>
      <c r="AK944" s="89"/>
      <c r="AL944" s="89"/>
      <c r="AM944" s="89"/>
      <c r="AN944" s="89"/>
      <c r="AO944" s="89"/>
      <c r="AP944" s="89"/>
      <c r="AQ944" s="89"/>
      <c r="AR944" s="89"/>
      <c r="AS944" s="89"/>
      <c r="AT944" s="89"/>
    </row>
    <row r="945" spans="1:46" ht="35.1" customHeight="1" x14ac:dyDescent="0.2">
      <c r="A945" s="89"/>
      <c r="B945" s="89"/>
      <c r="C945" s="89"/>
      <c r="D945" s="89"/>
      <c r="E945" s="89"/>
      <c r="F945" s="89"/>
      <c r="G945" s="89"/>
      <c r="H945" s="89"/>
      <c r="I945" s="89"/>
      <c r="J945" s="89"/>
      <c r="K945" s="89"/>
      <c r="L945" s="89"/>
      <c r="M945" s="89"/>
      <c r="N945" s="89"/>
      <c r="O945" s="89"/>
      <c r="P945" s="89"/>
      <c r="Q945" s="89"/>
      <c r="R945" s="89"/>
      <c r="S945" s="89"/>
      <c r="T945" s="89"/>
      <c r="U945" s="89"/>
      <c r="V945" s="89"/>
      <c r="W945" s="89"/>
      <c r="X945" s="89"/>
      <c r="Y945" s="89"/>
      <c r="Z945" s="89"/>
      <c r="AA945" s="89"/>
      <c r="AB945" s="89"/>
      <c r="AC945" s="89"/>
      <c r="AD945" s="89"/>
      <c r="AE945" s="89"/>
      <c r="AF945" s="89"/>
      <c r="AG945" s="89"/>
      <c r="AH945" s="89"/>
      <c r="AI945" s="89"/>
      <c r="AJ945" s="89"/>
      <c r="AK945" s="89"/>
      <c r="AL945" s="89"/>
      <c r="AM945" s="89"/>
      <c r="AN945" s="89"/>
      <c r="AO945" s="89"/>
      <c r="AP945" s="89"/>
      <c r="AQ945" s="89"/>
      <c r="AR945" s="89"/>
      <c r="AS945" s="89"/>
      <c r="AT945" s="89"/>
    </row>
    <row r="946" spans="1:46" ht="35.1" customHeight="1" x14ac:dyDescent="0.2">
      <c r="A946" s="89"/>
      <c r="B946" s="89"/>
      <c r="C946" s="89"/>
      <c r="D946" s="89"/>
      <c r="E946" s="89"/>
      <c r="F946" s="89"/>
      <c r="G946" s="89"/>
      <c r="H946" s="89"/>
      <c r="I946" s="89"/>
      <c r="J946" s="89"/>
      <c r="K946" s="89"/>
      <c r="L946" s="89"/>
      <c r="M946" s="89"/>
      <c r="N946" s="89"/>
      <c r="O946" s="89"/>
      <c r="P946" s="89"/>
      <c r="Q946" s="89"/>
      <c r="R946" s="89"/>
      <c r="S946" s="89"/>
      <c r="T946" s="89"/>
      <c r="U946" s="89"/>
      <c r="V946" s="89"/>
      <c r="W946" s="89"/>
      <c r="X946" s="89"/>
      <c r="Y946" s="89"/>
      <c r="Z946" s="89"/>
      <c r="AA946" s="89"/>
      <c r="AB946" s="89"/>
      <c r="AC946" s="89"/>
      <c r="AD946" s="89"/>
      <c r="AE946" s="89"/>
      <c r="AF946" s="89"/>
      <c r="AG946" s="89"/>
      <c r="AH946" s="89"/>
      <c r="AI946" s="89"/>
      <c r="AJ946" s="89"/>
      <c r="AK946" s="89"/>
      <c r="AL946" s="89"/>
      <c r="AM946" s="89"/>
      <c r="AN946" s="89"/>
      <c r="AO946" s="89"/>
      <c r="AP946" s="89"/>
      <c r="AQ946" s="89"/>
      <c r="AR946" s="89"/>
      <c r="AS946" s="89"/>
      <c r="AT946" s="89"/>
    </row>
    <row r="947" spans="1:46" ht="35.1" customHeight="1" x14ac:dyDescent="0.2">
      <c r="A947" s="89"/>
      <c r="B947" s="89"/>
      <c r="C947" s="89"/>
      <c r="D947" s="89"/>
      <c r="E947" s="89"/>
      <c r="F947" s="89"/>
      <c r="G947" s="89"/>
      <c r="H947" s="89"/>
      <c r="I947" s="89"/>
      <c r="J947" s="89"/>
      <c r="K947" s="89"/>
      <c r="L947" s="89"/>
      <c r="M947" s="89"/>
      <c r="N947" s="89"/>
      <c r="O947" s="89"/>
      <c r="P947" s="89"/>
      <c r="Q947" s="89"/>
      <c r="R947" s="89"/>
      <c r="S947" s="89"/>
      <c r="T947" s="89"/>
      <c r="U947" s="89"/>
      <c r="V947" s="89"/>
      <c r="W947" s="89"/>
      <c r="X947" s="89"/>
      <c r="Y947" s="89"/>
      <c r="Z947" s="89"/>
      <c r="AA947" s="89"/>
      <c r="AB947" s="89"/>
      <c r="AC947" s="89"/>
      <c r="AD947" s="89"/>
      <c r="AE947" s="89"/>
      <c r="AF947" s="89"/>
      <c r="AG947" s="89"/>
      <c r="AH947" s="89"/>
      <c r="AI947" s="89"/>
      <c r="AJ947" s="89"/>
      <c r="AK947" s="89"/>
      <c r="AL947" s="89"/>
      <c r="AM947" s="89"/>
      <c r="AN947" s="89"/>
      <c r="AO947" s="89"/>
      <c r="AP947" s="89"/>
      <c r="AQ947" s="89"/>
      <c r="AR947" s="89"/>
      <c r="AS947" s="89"/>
      <c r="AT947" s="89"/>
    </row>
    <row r="948" spans="1:46" ht="35.1" customHeight="1" x14ac:dyDescent="0.2">
      <c r="A948" s="89"/>
      <c r="B948" s="89"/>
      <c r="C948" s="89"/>
      <c r="D948" s="89"/>
      <c r="E948" s="89"/>
      <c r="F948" s="89"/>
      <c r="G948" s="89"/>
      <c r="H948" s="89"/>
      <c r="I948" s="89"/>
      <c r="J948" s="89"/>
      <c r="K948" s="89"/>
      <c r="L948" s="89"/>
      <c r="M948" s="89"/>
      <c r="N948" s="89"/>
      <c r="O948" s="89"/>
      <c r="P948" s="89"/>
      <c r="Q948" s="89"/>
      <c r="R948" s="89"/>
      <c r="S948" s="89"/>
      <c r="T948" s="89"/>
      <c r="U948" s="89"/>
      <c r="V948" s="89"/>
      <c r="W948" s="89"/>
      <c r="X948" s="89"/>
      <c r="Y948" s="89"/>
      <c r="Z948" s="89"/>
      <c r="AA948" s="89"/>
      <c r="AB948" s="89"/>
      <c r="AC948" s="89"/>
      <c r="AD948" s="89"/>
      <c r="AE948" s="89"/>
      <c r="AF948" s="89"/>
      <c r="AG948" s="89"/>
      <c r="AH948" s="89"/>
      <c r="AI948" s="89"/>
      <c r="AJ948" s="89"/>
      <c r="AK948" s="89"/>
      <c r="AL948" s="89"/>
      <c r="AM948" s="89"/>
      <c r="AN948" s="89"/>
      <c r="AO948" s="89"/>
      <c r="AP948" s="89"/>
      <c r="AQ948" s="89"/>
      <c r="AR948" s="89"/>
      <c r="AS948" s="89"/>
      <c r="AT948" s="89"/>
    </row>
    <row r="949" spans="1:46" ht="35.1" customHeight="1" x14ac:dyDescent="0.2">
      <c r="A949" s="89"/>
      <c r="B949" s="89"/>
      <c r="C949" s="89"/>
      <c r="D949" s="89"/>
      <c r="E949" s="89"/>
      <c r="F949" s="89"/>
      <c r="G949" s="89"/>
      <c r="H949" s="89"/>
      <c r="I949" s="89"/>
      <c r="J949" s="89"/>
      <c r="K949" s="89"/>
      <c r="L949" s="89"/>
      <c r="M949" s="89"/>
      <c r="N949" s="89"/>
      <c r="O949" s="89"/>
      <c r="P949" s="89"/>
      <c r="Q949" s="89"/>
      <c r="R949" s="89"/>
      <c r="S949" s="89"/>
      <c r="T949" s="89"/>
      <c r="U949" s="89"/>
      <c r="V949" s="89"/>
      <c r="W949" s="89"/>
      <c r="X949" s="89"/>
      <c r="Y949" s="89"/>
      <c r="Z949" s="89"/>
      <c r="AA949" s="89"/>
      <c r="AB949" s="89"/>
      <c r="AC949" s="89"/>
      <c r="AD949" s="89"/>
      <c r="AE949" s="89"/>
      <c r="AF949" s="89"/>
      <c r="AG949" s="89"/>
      <c r="AH949" s="89"/>
      <c r="AI949" s="89"/>
      <c r="AJ949" s="89"/>
      <c r="AK949" s="89"/>
      <c r="AL949" s="89"/>
      <c r="AM949" s="89"/>
      <c r="AN949" s="89"/>
      <c r="AO949" s="89"/>
      <c r="AP949" s="89"/>
      <c r="AQ949" s="89"/>
      <c r="AR949" s="89"/>
      <c r="AS949" s="89"/>
      <c r="AT949" s="89"/>
    </row>
    <row r="950" spans="1:46" ht="35.1" customHeight="1" x14ac:dyDescent="0.2">
      <c r="A950" s="89"/>
      <c r="B950" s="89"/>
      <c r="C950" s="89"/>
      <c r="D950" s="89"/>
      <c r="E950" s="89"/>
      <c r="F950" s="89"/>
      <c r="G950" s="89"/>
      <c r="H950" s="89"/>
      <c r="I950" s="89"/>
      <c r="J950" s="89"/>
      <c r="K950" s="89"/>
      <c r="L950" s="89"/>
      <c r="M950" s="89"/>
      <c r="N950" s="89"/>
      <c r="O950" s="89"/>
      <c r="P950" s="89"/>
      <c r="Q950" s="89"/>
      <c r="R950" s="89"/>
      <c r="S950" s="89"/>
      <c r="T950" s="89"/>
      <c r="U950" s="89"/>
      <c r="V950" s="89"/>
      <c r="W950" s="89"/>
      <c r="X950" s="89"/>
      <c r="Y950" s="89"/>
      <c r="Z950" s="89"/>
      <c r="AA950" s="89"/>
      <c r="AB950" s="89"/>
      <c r="AC950" s="89"/>
      <c r="AD950" s="89"/>
      <c r="AE950" s="89"/>
      <c r="AF950" s="89"/>
      <c r="AG950" s="89"/>
      <c r="AH950" s="89"/>
      <c r="AI950" s="89"/>
      <c r="AJ950" s="89"/>
      <c r="AK950" s="89"/>
      <c r="AL950" s="89"/>
      <c r="AM950" s="89"/>
      <c r="AN950" s="89"/>
      <c r="AO950" s="89"/>
      <c r="AP950" s="89"/>
      <c r="AQ950" s="89"/>
      <c r="AR950" s="89"/>
      <c r="AS950" s="89"/>
      <c r="AT950" s="89"/>
    </row>
    <row r="951" spans="1:46" ht="35.1" customHeight="1" x14ac:dyDescent="0.2">
      <c r="A951" s="89"/>
      <c r="B951" s="89"/>
      <c r="C951" s="89"/>
      <c r="D951" s="89"/>
      <c r="E951" s="89"/>
      <c r="F951" s="89"/>
      <c r="G951" s="89"/>
      <c r="H951" s="89"/>
      <c r="I951" s="89"/>
      <c r="J951" s="89"/>
      <c r="K951" s="89"/>
      <c r="L951" s="89"/>
      <c r="M951" s="89"/>
      <c r="N951" s="89"/>
      <c r="O951" s="89"/>
      <c r="P951" s="89"/>
      <c r="Q951" s="89"/>
      <c r="R951" s="89"/>
      <c r="S951" s="89"/>
      <c r="T951" s="89"/>
      <c r="U951" s="89"/>
      <c r="V951" s="89"/>
      <c r="W951" s="89"/>
      <c r="X951" s="89"/>
      <c r="Y951" s="89"/>
      <c r="Z951" s="89"/>
      <c r="AA951" s="89"/>
      <c r="AB951" s="89"/>
      <c r="AC951" s="89"/>
      <c r="AD951" s="89"/>
      <c r="AE951" s="89"/>
      <c r="AF951" s="89"/>
      <c r="AG951" s="89"/>
      <c r="AH951" s="89"/>
      <c r="AI951" s="89"/>
      <c r="AJ951" s="89"/>
      <c r="AK951" s="89"/>
      <c r="AL951" s="89"/>
      <c r="AM951" s="89"/>
      <c r="AN951" s="89"/>
      <c r="AO951" s="89"/>
      <c r="AP951" s="89"/>
      <c r="AQ951" s="89"/>
      <c r="AR951" s="89"/>
      <c r="AS951" s="89"/>
      <c r="AT951" s="89"/>
    </row>
    <row r="952" spans="1:46" ht="35.1" customHeight="1" x14ac:dyDescent="0.2">
      <c r="A952" s="89"/>
      <c r="B952" s="89"/>
      <c r="C952" s="89"/>
      <c r="D952" s="89"/>
      <c r="E952" s="89"/>
      <c r="F952" s="89"/>
      <c r="G952" s="89"/>
      <c r="H952" s="89"/>
      <c r="I952" s="89"/>
      <c r="J952" s="89"/>
      <c r="K952" s="89"/>
      <c r="L952" s="89"/>
      <c r="M952" s="89"/>
      <c r="N952" s="89"/>
      <c r="O952" s="89"/>
      <c r="P952" s="89"/>
      <c r="Q952" s="89"/>
      <c r="R952" s="89"/>
      <c r="S952" s="89"/>
      <c r="T952" s="89"/>
      <c r="U952" s="89"/>
      <c r="V952" s="89"/>
      <c r="W952" s="89"/>
      <c r="X952" s="89"/>
      <c r="Y952" s="89"/>
      <c r="Z952" s="89"/>
      <c r="AA952" s="89"/>
      <c r="AB952" s="89"/>
      <c r="AC952" s="89"/>
      <c r="AD952" s="89"/>
      <c r="AE952" s="89"/>
      <c r="AF952" s="89"/>
      <c r="AG952" s="89"/>
      <c r="AH952" s="89"/>
      <c r="AI952" s="89"/>
      <c r="AJ952" s="89"/>
      <c r="AK952" s="89"/>
      <c r="AL952" s="89"/>
      <c r="AM952" s="89"/>
      <c r="AN952" s="89"/>
      <c r="AO952" s="89"/>
      <c r="AP952" s="89"/>
      <c r="AQ952" s="89"/>
      <c r="AR952" s="89"/>
      <c r="AS952" s="89"/>
      <c r="AT952" s="89"/>
    </row>
    <row r="953" spans="1:46" ht="35.1" customHeight="1" x14ac:dyDescent="0.2">
      <c r="A953" s="89"/>
      <c r="B953" s="89"/>
      <c r="C953" s="89"/>
      <c r="D953" s="89"/>
      <c r="E953" s="89"/>
      <c r="F953" s="89"/>
      <c r="G953" s="89"/>
      <c r="H953" s="89"/>
      <c r="I953" s="89"/>
      <c r="J953" s="89"/>
      <c r="K953" s="89"/>
      <c r="L953" s="89"/>
      <c r="M953" s="89"/>
      <c r="N953" s="89"/>
      <c r="O953" s="89"/>
      <c r="P953" s="89"/>
      <c r="Q953" s="89"/>
      <c r="R953" s="89"/>
      <c r="S953" s="89"/>
      <c r="T953" s="89"/>
      <c r="U953" s="89"/>
      <c r="V953" s="89"/>
      <c r="W953" s="89"/>
      <c r="X953" s="89"/>
      <c r="Y953" s="89"/>
      <c r="Z953" s="89"/>
      <c r="AA953" s="89"/>
      <c r="AB953" s="89"/>
      <c r="AC953" s="89"/>
      <c r="AD953" s="89"/>
      <c r="AE953" s="89"/>
      <c r="AF953" s="89"/>
      <c r="AG953" s="89"/>
      <c r="AH953" s="89"/>
      <c r="AI953" s="89"/>
      <c r="AJ953" s="89"/>
      <c r="AK953" s="89"/>
      <c r="AL953" s="89"/>
      <c r="AM953" s="89"/>
      <c r="AN953" s="89"/>
      <c r="AO953" s="89"/>
      <c r="AP953" s="89"/>
      <c r="AQ953" s="89"/>
      <c r="AR953" s="89"/>
      <c r="AS953" s="89"/>
      <c r="AT953" s="89"/>
    </row>
    <row r="954" spans="1:46" ht="35.1" customHeight="1" x14ac:dyDescent="0.2">
      <c r="A954" s="89"/>
      <c r="B954" s="89"/>
      <c r="C954" s="89"/>
      <c r="D954" s="89"/>
      <c r="E954" s="89"/>
      <c r="F954" s="89"/>
      <c r="G954" s="89"/>
      <c r="H954" s="89"/>
      <c r="I954" s="89"/>
      <c r="J954" s="89"/>
      <c r="K954" s="89"/>
      <c r="L954" s="89"/>
      <c r="M954" s="89"/>
      <c r="N954" s="89"/>
      <c r="O954" s="89"/>
      <c r="P954" s="89"/>
      <c r="Q954" s="89"/>
      <c r="R954" s="89"/>
      <c r="S954" s="89"/>
      <c r="T954" s="89"/>
      <c r="U954" s="89"/>
      <c r="V954" s="89"/>
      <c r="W954" s="89"/>
      <c r="X954" s="89"/>
      <c r="Y954" s="89"/>
      <c r="Z954" s="89"/>
      <c r="AA954" s="89"/>
      <c r="AB954" s="89"/>
      <c r="AC954" s="89"/>
      <c r="AD954" s="89"/>
      <c r="AE954" s="89"/>
      <c r="AF954" s="89"/>
      <c r="AG954" s="89"/>
      <c r="AH954" s="89"/>
      <c r="AI954" s="89"/>
      <c r="AJ954" s="89"/>
      <c r="AK954" s="89"/>
      <c r="AL954" s="89"/>
      <c r="AM954" s="89"/>
      <c r="AN954" s="89"/>
      <c r="AO954" s="89"/>
      <c r="AP954" s="89"/>
      <c r="AQ954" s="89"/>
      <c r="AR954" s="89"/>
      <c r="AS954" s="89"/>
      <c r="AT954" s="89"/>
    </row>
    <row r="955" spans="1:46" ht="35.1" customHeight="1" x14ac:dyDescent="0.2">
      <c r="A955" s="89"/>
      <c r="B955" s="89"/>
      <c r="C955" s="89"/>
      <c r="D955" s="89"/>
      <c r="E955" s="89"/>
      <c r="F955" s="89"/>
      <c r="G955" s="89"/>
      <c r="H955" s="89"/>
      <c r="I955" s="89"/>
      <c r="J955" s="89"/>
      <c r="K955" s="89"/>
      <c r="L955" s="89"/>
      <c r="M955" s="89"/>
      <c r="N955" s="89"/>
      <c r="O955" s="89"/>
      <c r="P955" s="89"/>
      <c r="Q955" s="89"/>
      <c r="R955" s="89"/>
      <c r="S955" s="89"/>
      <c r="T955" s="89"/>
      <c r="U955" s="89"/>
      <c r="V955" s="89"/>
      <c r="W955" s="89"/>
      <c r="X955" s="89"/>
      <c r="Y955" s="89"/>
      <c r="Z955" s="89"/>
      <c r="AA955" s="89"/>
      <c r="AB955" s="89"/>
      <c r="AC955" s="89"/>
      <c r="AD955" s="89"/>
      <c r="AE955" s="89"/>
      <c r="AF955" s="89"/>
      <c r="AG955" s="89"/>
      <c r="AH955" s="89"/>
      <c r="AI955" s="89"/>
      <c r="AJ955" s="89"/>
      <c r="AK955" s="89"/>
      <c r="AL955" s="89"/>
      <c r="AM955" s="89"/>
      <c r="AN955" s="89"/>
      <c r="AO955" s="89"/>
      <c r="AP955" s="89"/>
      <c r="AQ955" s="89"/>
      <c r="AR955" s="89"/>
      <c r="AS955" s="89"/>
      <c r="AT955" s="89"/>
    </row>
    <row r="956" spans="1:46" ht="35.1" customHeight="1" x14ac:dyDescent="0.2">
      <c r="A956" s="89"/>
      <c r="B956" s="89"/>
      <c r="C956" s="89"/>
      <c r="D956" s="89"/>
      <c r="E956" s="89"/>
      <c r="F956" s="89"/>
      <c r="G956" s="89"/>
      <c r="H956" s="89"/>
      <c r="I956" s="89"/>
      <c r="J956" s="89"/>
      <c r="K956" s="89"/>
      <c r="L956" s="89"/>
      <c r="M956" s="89"/>
      <c r="N956" s="89"/>
      <c r="O956" s="89"/>
      <c r="P956" s="89"/>
      <c r="Q956" s="89"/>
      <c r="R956" s="89"/>
      <c r="S956" s="89"/>
      <c r="T956" s="89"/>
      <c r="U956" s="89"/>
      <c r="V956" s="89"/>
      <c r="W956" s="89"/>
      <c r="X956" s="89"/>
      <c r="Y956" s="89"/>
      <c r="Z956" s="89"/>
      <c r="AA956" s="89"/>
      <c r="AB956" s="89"/>
      <c r="AC956" s="89"/>
      <c r="AD956" s="89"/>
      <c r="AE956" s="89"/>
      <c r="AF956" s="89"/>
      <c r="AG956" s="89"/>
      <c r="AH956" s="89"/>
      <c r="AI956" s="89"/>
      <c r="AJ956" s="89"/>
      <c r="AK956" s="89"/>
      <c r="AL956" s="89"/>
      <c r="AM956" s="89"/>
      <c r="AN956" s="89"/>
      <c r="AO956" s="89"/>
      <c r="AP956" s="89"/>
      <c r="AQ956" s="89"/>
      <c r="AR956" s="89"/>
      <c r="AS956" s="89"/>
      <c r="AT956" s="89"/>
    </row>
    <row r="957" spans="1:46" ht="35.1" customHeight="1" x14ac:dyDescent="0.2">
      <c r="A957" s="89"/>
      <c r="B957" s="89"/>
      <c r="C957" s="89"/>
      <c r="D957" s="89"/>
      <c r="E957" s="89"/>
      <c r="F957" s="89"/>
      <c r="G957" s="89"/>
      <c r="H957" s="89"/>
      <c r="I957" s="89"/>
      <c r="J957" s="89"/>
      <c r="K957" s="89"/>
      <c r="L957" s="89"/>
      <c r="M957" s="89"/>
      <c r="N957" s="89"/>
      <c r="O957" s="89"/>
      <c r="P957" s="89"/>
      <c r="Q957" s="89"/>
      <c r="R957" s="89"/>
      <c r="S957" s="89"/>
      <c r="T957" s="89"/>
      <c r="U957" s="89"/>
      <c r="V957" s="89"/>
      <c r="W957" s="89"/>
      <c r="X957" s="89"/>
      <c r="Y957" s="89"/>
      <c r="Z957" s="89"/>
      <c r="AA957" s="89"/>
      <c r="AB957" s="89"/>
      <c r="AC957" s="89"/>
      <c r="AD957" s="89"/>
      <c r="AE957" s="89"/>
      <c r="AF957" s="89"/>
      <c r="AG957" s="89"/>
      <c r="AH957" s="89"/>
      <c r="AI957" s="89"/>
      <c r="AJ957" s="89"/>
      <c r="AK957" s="89"/>
      <c r="AL957" s="89"/>
      <c r="AM957" s="89"/>
      <c r="AN957" s="89"/>
      <c r="AO957" s="89"/>
      <c r="AP957" s="89"/>
      <c r="AQ957" s="89"/>
      <c r="AR957" s="89"/>
      <c r="AS957" s="89"/>
      <c r="AT957" s="89"/>
    </row>
    <row r="958" spans="1:46" ht="35.1" customHeight="1" x14ac:dyDescent="0.2">
      <c r="A958" s="89"/>
      <c r="B958" s="89"/>
      <c r="C958" s="89"/>
      <c r="D958" s="89"/>
      <c r="E958" s="89"/>
      <c r="F958" s="89"/>
      <c r="G958" s="89"/>
      <c r="H958" s="89"/>
      <c r="I958" s="89"/>
      <c r="J958" s="89"/>
      <c r="K958" s="89"/>
      <c r="L958" s="89"/>
      <c r="M958" s="89"/>
      <c r="N958" s="89"/>
      <c r="O958" s="89"/>
      <c r="P958" s="89"/>
      <c r="Q958" s="89"/>
      <c r="R958" s="89"/>
      <c r="S958" s="89"/>
      <c r="T958" s="89"/>
      <c r="U958" s="89"/>
      <c r="V958" s="89"/>
      <c r="W958" s="89"/>
      <c r="X958" s="89"/>
      <c r="Y958" s="89"/>
      <c r="Z958" s="89"/>
      <c r="AA958" s="89"/>
      <c r="AB958" s="89"/>
      <c r="AC958" s="89"/>
      <c r="AD958" s="89"/>
      <c r="AE958" s="89"/>
      <c r="AF958" s="89"/>
      <c r="AG958" s="89"/>
      <c r="AH958" s="89"/>
      <c r="AI958" s="89"/>
      <c r="AJ958" s="89"/>
      <c r="AK958" s="89"/>
      <c r="AL958" s="89"/>
      <c r="AM958" s="89"/>
      <c r="AN958" s="89"/>
      <c r="AO958" s="89"/>
      <c r="AP958" s="89"/>
      <c r="AQ958" s="89"/>
      <c r="AR958" s="89"/>
      <c r="AS958" s="89"/>
      <c r="AT958" s="89"/>
    </row>
    <row r="959" spans="1:46" ht="35.1" customHeight="1" x14ac:dyDescent="0.2">
      <c r="A959" s="89"/>
      <c r="B959" s="89"/>
      <c r="C959" s="89"/>
      <c r="D959" s="89"/>
      <c r="E959" s="89"/>
      <c r="F959" s="89"/>
      <c r="G959" s="89"/>
      <c r="H959" s="89"/>
      <c r="I959" s="89"/>
      <c r="J959" s="89"/>
      <c r="K959" s="89"/>
      <c r="L959" s="89"/>
      <c r="M959" s="89"/>
      <c r="N959" s="89"/>
      <c r="O959" s="89"/>
      <c r="P959" s="89"/>
      <c r="Q959" s="89"/>
      <c r="R959" s="89"/>
      <c r="S959" s="89"/>
      <c r="T959" s="89"/>
      <c r="U959" s="89"/>
      <c r="V959" s="89"/>
      <c r="W959" s="89"/>
      <c r="X959" s="89"/>
      <c r="Y959" s="89"/>
      <c r="Z959" s="89"/>
      <c r="AA959" s="89"/>
      <c r="AB959" s="89"/>
      <c r="AC959" s="89"/>
      <c r="AD959" s="89"/>
      <c r="AE959" s="89"/>
      <c r="AF959" s="89"/>
      <c r="AG959" s="89"/>
      <c r="AH959" s="89"/>
      <c r="AI959" s="89"/>
      <c r="AJ959" s="89"/>
      <c r="AK959" s="89"/>
      <c r="AL959" s="89"/>
      <c r="AM959" s="89"/>
      <c r="AN959" s="89"/>
      <c r="AO959" s="89"/>
      <c r="AP959" s="89"/>
      <c r="AQ959" s="89"/>
      <c r="AR959" s="89"/>
      <c r="AS959" s="89"/>
      <c r="AT959" s="89"/>
    </row>
    <row r="960" spans="1:46" ht="35.1" customHeight="1" x14ac:dyDescent="0.2">
      <c r="A960" s="89"/>
      <c r="B960" s="89"/>
      <c r="C960" s="89"/>
      <c r="D960" s="89"/>
      <c r="E960" s="89"/>
      <c r="F960" s="89"/>
      <c r="G960" s="89"/>
      <c r="H960" s="89"/>
      <c r="I960" s="89"/>
      <c r="J960" s="89"/>
      <c r="K960" s="89"/>
      <c r="L960" s="89"/>
      <c r="M960" s="89"/>
      <c r="N960" s="89"/>
      <c r="O960" s="89"/>
      <c r="P960" s="89"/>
      <c r="Q960" s="89"/>
      <c r="R960" s="89"/>
      <c r="S960" s="89"/>
      <c r="T960" s="89"/>
      <c r="U960" s="89"/>
      <c r="V960" s="89"/>
      <c r="W960" s="89"/>
      <c r="X960" s="89"/>
      <c r="Y960" s="89"/>
      <c r="Z960" s="89"/>
      <c r="AA960" s="89"/>
      <c r="AB960" s="89"/>
      <c r="AC960" s="89"/>
      <c r="AD960" s="89"/>
      <c r="AE960" s="89"/>
      <c r="AF960" s="89"/>
      <c r="AG960" s="89"/>
      <c r="AH960" s="89"/>
      <c r="AI960" s="89"/>
      <c r="AJ960" s="89"/>
      <c r="AK960" s="89"/>
      <c r="AL960" s="89"/>
      <c r="AM960" s="89"/>
      <c r="AN960" s="89"/>
      <c r="AO960" s="89"/>
      <c r="AP960" s="89"/>
      <c r="AQ960" s="89"/>
      <c r="AR960" s="89"/>
      <c r="AS960" s="89"/>
      <c r="AT960" s="89"/>
    </row>
    <row r="961" spans="1:46" ht="35.1" customHeight="1" x14ac:dyDescent="0.2">
      <c r="A961" s="89"/>
      <c r="B961" s="89"/>
      <c r="C961" s="89"/>
      <c r="D961" s="89"/>
      <c r="E961" s="89"/>
      <c r="F961" s="89"/>
      <c r="G961" s="89"/>
      <c r="H961" s="89"/>
      <c r="I961" s="89"/>
      <c r="J961" s="89"/>
      <c r="K961" s="89"/>
      <c r="L961" s="89"/>
      <c r="M961" s="89"/>
      <c r="N961" s="89"/>
      <c r="O961" s="89"/>
      <c r="P961" s="89"/>
      <c r="Q961" s="89"/>
      <c r="R961" s="89"/>
      <c r="S961" s="89"/>
      <c r="T961" s="89"/>
      <c r="U961" s="89"/>
      <c r="V961" s="89"/>
      <c r="W961" s="89"/>
      <c r="X961" s="89"/>
      <c r="Y961" s="89"/>
      <c r="Z961" s="89"/>
      <c r="AA961" s="89"/>
      <c r="AB961" s="89"/>
      <c r="AC961" s="89"/>
      <c r="AD961" s="89"/>
      <c r="AE961" s="89"/>
      <c r="AF961" s="89"/>
      <c r="AG961" s="89"/>
      <c r="AH961" s="89"/>
      <c r="AI961" s="89"/>
      <c r="AJ961" s="89"/>
      <c r="AK961" s="89"/>
      <c r="AL961" s="89"/>
      <c r="AM961" s="89"/>
      <c r="AN961" s="89"/>
      <c r="AO961" s="89"/>
      <c r="AP961" s="89"/>
      <c r="AQ961" s="89"/>
      <c r="AR961" s="89"/>
      <c r="AS961" s="89"/>
      <c r="AT961" s="89"/>
    </row>
    <row r="962" spans="1:46" ht="35.1" customHeight="1" x14ac:dyDescent="0.2">
      <c r="A962" s="89"/>
      <c r="B962" s="89"/>
      <c r="C962" s="89"/>
      <c r="D962" s="89"/>
      <c r="E962" s="89"/>
      <c r="F962" s="89"/>
      <c r="G962" s="89"/>
      <c r="H962" s="89"/>
      <c r="I962" s="89"/>
      <c r="J962" s="89"/>
      <c r="K962" s="89"/>
      <c r="L962" s="89"/>
      <c r="M962" s="89"/>
      <c r="N962" s="89"/>
      <c r="O962" s="89"/>
      <c r="P962" s="89"/>
      <c r="Q962" s="89"/>
      <c r="R962" s="89"/>
      <c r="S962" s="89"/>
      <c r="T962" s="89"/>
      <c r="U962" s="89"/>
      <c r="V962" s="89"/>
      <c r="W962" s="89"/>
      <c r="X962" s="89"/>
      <c r="Y962" s="89"/>
      <c r="Z962" s="89"/>
      <c r="AA962" s="89"/>
      <c r="AB962" s="89"/>
      <c r="AC962" s="89"/>
      <c r="AD962" s="89"/>
      <c r="AE962" s="89"/>
      <c r="AF962" s="89"/>
      <c r="AG962" s="89"/>
      <c r="AH962" s="89"/>
      <c r="AI962" s="89"/>
      <c r="AJ962" s="89"/>
      <c r="AK962" s="89"/>
      <c r="AL962" s="89"/>
      <c r="AM962" s="89"/>
      <c r="AN962" s="89"/>
      <c r="AO962" s="89"/>
      <c r="AP962" s="89"/>
      <c r="AQ962" s="89"/>
      <c r="AR962" s="89"/>
      <c r="AS962" s="89"/>
      <c r="AT962" s="89"/>
    </row>
    <row r="963" spans="1:46" ht="35.1" customHeight="1" x14ac:dyDescent="0.2">
      <c r="A963" s="89"/>
      <c r="B963" s="89"/>
      <c r="C963" s="89"/>
      <c r="D963" s="89"/>
      <c r="E963" s="89"/>
      <c r="F963" s="89"/>
      <c r="G963" s="89"/>
      <c r="H963" s="89"/>
      <c r="I963" s="89"/>
      <c r="J963" s="89"/>
      <c r="K963" s="89"/>
      <c r="L963" s="89"/>
      <c r="M963" s="89"/>
      <c r="N963" s="89"/>
      <c r="O963" s="89"/>
      <c r="P963" s="89"/>
      <c r="Q963" s="89"/>
      <c r="R963" s="89"/>
      <c r="S963" s="89"/>
      <c r="T963" s="89"/>
      <c r="U963" s="89"/>
      <c r="V963" s="89"/>
      <c r="W963" s="89"/>
      <c r="X963" s="89"/>
      <c r="Y963" s="89"/>
      <c r="Z963" s="89"/>
      <c r="AA963" s="89"/>
      <c r="AB963" s="89"/>
      <c r="AC963" s="89"/>
      <c r="AD963" s="89"/>
      <c r="AE963" s="89"/>
      <c r="AF963" s="89"/>
      <c r="AG963" s="89"/>
      <c r="AH963" s="89"/>
      <c r="AI963" s="89"/>
      <c r="AJ963" s="89"/>
      <c r="AK963" s="89"/>
      <c r="AL963" s="89"/>
      <c r="AM963" s="89"/>
      <c r="AN963" s="89"/>
      <c r="AO963" s="89"/>
      <c r="AP963" s="89"/>
      <c r="AQ963" s="89"/>
      <c r="AR963" s="89"/>
      <c r="AS963" s="89"/>
      <c r="AT963" s="89"/>
    </row>
    <row r="964" spans="1:46" ht="35.1" customHeight="1" x14ac:dyDescent="0.2">
      <c r="A964" s="89"/>
      <c r="B964" s="89"/>
      <c r="C964" s="89"/>
      <c r="D964" s="89"/>
      <c r="E964" s="89"/>
      <c r="F964" s="89"/>
      <c r="G964" s="89"/>
      <c r="H964" s="89"/>
      <c r="I964" s="89"/>
      <c r="J964" s="89"/>
      <c r="K964" s="89"/>
      <c r="L964" s="89"/>
      <c r="M964" s="89"/>
      <c r="N964" s="89"/>
      <c r="O964" s="89"/>
      <c r="P964" s="89"/>
      <c r="Q964" s="89"/>
      <c r="R964" s="89"/>
      <c r="S964" s="89"/>
      <c r="T964" s="89"/>
      <c r="U964" s="89"/>
      <c r="V964" s="89"/>
      <c r="W964" s="89"/>
      <c r="X964" s="89"/>
      <c r="Y964" s="89"/>
      <c r="Z964" s="89"/>
      <c r="AA964" s="89"/>
      <c r="AB964" s="89"/>
      <c r="AC964" s="89"/>
      <c r="AD964" s="89"/>
      <c r="AE964" s="89"/>
      <c r="AF964" s="89"/>
      <c r="AG964" s="89"/>
      <c r="AH964" s="89"/>
      <c r="AI964" s="89"/>
      <c r="AJ964" s="89"/>
      <c r="AK964" s="89"/>
      <c r="AL964" s="89"/>
      <c r="AM964" s="89"/>
      <c r="AN964" s="89"/>
      <c r="AO964" s="89"/>
      <c r="AP964" s="89"/>
      <c r="AQ964" s="89"/>
      <c r="AR964" s="89"/>
      <c r="AS964" s="89"/>
      <c r="AT964" s="89"/>
    </row>
    <row r="965" spans="1:46" ht="35.1" customHeight="1" x14ac:dyDescent="0.2">
      <c r="A965" s="89"/>
      <c r="B965" s="89"/>
      <c r="C965" s="89"/>
      <c r="D965" s="89"/>
      <c r="E965" s="89"/>
      <c r="F965" s="89"/>
      <c r="G965" s="89"/>
      <c r="H965" s="89"/>
      <c r="I965" s="89"/>
      <c r="J965" s="89"/>
      <c r="K965" s="89"/>
      <c r="L965" s="89"/>
      <c r="M965" s="89"/>
      <c r="N965" s="89"/>
      <c r="O965" s="89"/>
      <c r="P965" s="89"/>
      <c r="Q965" s="89"/>
      <c r="R965" s="89"/>
      <c r="S965" s="89"/>
      <c r="T965" s="89"/>
      <c r="U965" s="89"/>
      <c r="V965" s="89"/>
      <c r="W965" s="89"/>
      <c r="X965" s="89"/>
      <c r="Y965" s="89"/>
      <c r="Z965" s="89"/>
      <c r="AA965" s="89"/>
      <c r="AB965" s="89"/>
      <c r="AC965" s="89"/>
      <c r="AD965" s="89"/>
      <c r="AE965" s="89"/>
      <c r="AF965" s="89"/>
      <c r="AG965" s="89"/>
      <c r="AH965" s="89"/>
      <c r="AI965" s="89"/>
      <c r="AJ965" s="89"/>
      <c r="AK965" s="89"/>
      <c r="AL965" s="89"/>
      <c r="AM965" s="89"/>
      <c r="AN965" s="89"/>
      <c r="AO965" s="89"/>
      <c r="AP965" s="89"/>
      <c r="AQ965" s="89"/>
      <c r="AR965" s="89"/>
      <c r="AS965" s="89"/>
      <c r="AT965" s="89"/>
    </row>
    <row r="966" spans="1:46" ht="35.1" customHeight="1" x14ac:dyDescent="0.2">
      <c r="A966" s="89"/>
      <c r="B966" s="89"/>
      <c r="C966" s="89"/>
      <c r="D966" s="89"/>
      <c r="E966" s="89"/>
      <c r="F966" s="89"/>
      <c r="G966" s="89"/>
      <c r="H966" s="89"/>
      <c r="I966" s="89"/>
      <c r="J966" s="89"/>
      <c r="K966" s="89"/>
      <c r="L966" s="89"/>
      <c r="M966" s="89"/>
      <c r="N966" s="89"/>
      <c r="O966" s="89"/>
      <c r="P966" s="89"/>
      <c r="Q966" s="89"/>
      <c r="R966" s="89"/>
      <c r="S966" s="89"/>
      <c r="T966" s="89"/>
      <c r="U966" s="89"/>
      <c r="V966" s="89"/>
      <c r="W966" s="89"/>
      <c r="X966" s="89"/>
      <c r="Y966" s="89"/>
      <c r="Z966" s="89"/>
      <c r="AA966" s="89"/>
      <c r="AB966" s="89"/>
      <c r="AC966" s="89"/>
      <c r="AD966" s="89"/>
      <c r="AE966" s="89"/>
      <c r="AF966" s="89"/>
      <c r="AG966" s="89"/>
      <c r="AH966" s="89"/>
      <c r="AI966" s="89"/>
      <c r="AJ966" s="89"/>
      <c r="AK966" s="89"/>
      <c r="AL966" s="89"/>
      <c r="AM966" s="89"/>
      <c r="AN966" s="89"/>
      <c r="AO966" s="89"/>
      <c r="AP966" s="89"/>
      <c r="AQ966" s="89"/>
      <c r="AR966" s="89"/>
      <c r="AS966" s="89"/>
      <c r="AT966" s="89"/>
    </row>
    <row r="967" spans="1:46" ht="35.1" customHeight="1" x14ac:dyDescent="0.2">
      <c r="A967" s="89"/>
      <c r="B967" s="89"/>
      <c r="C967" s="89"/>
      <c r="D967" s="89"/>
      <c r="E967" s="89"/>
      <c r="F967" s="89"/>
      <c r="G967" s="89"/>
      <c r="H967" s="89"/>
      <c r="I967" s="89"/>
      <c r="J967" s="89"/>
      <c r="K967" s="89"/>
      <c r="L967" s="89"/>
      <c r="M967" s="89"/>
      <c r="N967" s="89"/>
      <c r="O967" s="89"/>
      <c r="P967" s="89"/>
      <c r="Q967" s="89"/>
      <c r="R967" s="89"/>
      <c r="S967" s="89"/>
      <c r="T967" s="89"/>
      <c r="U967" s="89"/>
      <c r="V967" s="89"/>
      <c r="W967" s="89"/>
      <c r="X967" s="89"/>
      <c r="Y967" s="89"/>
      <c r="Z967" s="89"/>
      <c r="AA967" s="89"/>
      <c r="AB967" s="89"/>
      <c r="AC967" s="89"/>
      <c r="AD967" s="89"/>
      <c r="AE967" s="89"/>
      <c r="AF967" s="89"/>
      <c r="AG967" s="89"/>
      <c r="AH967" s="89"/>
      <c r="AI967" s="89"/>
      <c r="AJ967" s="89"/>
      <c r="AK967" s="89"/>
      <c r="AL967" s="89"/>
      <c r="AM967" s="89"/>
      <c r="AN967" s="89"/>
      <c r="AO967" s="89"/>
      <c r="AP967" s="89"/>
      <c r="AQ967" s="89"/>
      <c r="AR967" s="89"/>
      <c r="AS967" s="89"/>
      <c r="AT967" s="89"/>
    </row>
    <row r="968" spans="1:46" ht="35.1" customHeight="1" x14ac:dyDescent="0.2">
      <c r="A968" s="89"/>
      <c r="B968" s="89"/>
      <c r="C968" s="89"/>
      <c r="D968" s="89"/>
      <c r="E968" s="89"/>
      <c r="F968" s="89"/>
      <c r="G968" s="89"/>
      <c r="H968" s="89"/>
      <c r="I968" s="89"/>
      <c r="J968" s="89"/>
      <c r="K968" s="89"/>
      <c r="L968" s="89"/>
      <c r="M968" s="89"/>
      <c r="N968" s="89"/>
      <c r="O968" s="89"/>
      <c r="P968" s="89"/>
      <c r="Q968" s="89"/>
      <c r="R968" s="89"/>
      <c r="S968" s="89"/>
      <c r="T968" s="89"/>
      <c r="U968" s="89"/>
      <c r="V968" s="89"/>
      <c r="W968" s="89"/>
      <c r="X968" s="89"/>
      <c r="Y968" s="89"/>
      <c r="Z968" s="89"/>
      <c r="AA968" s="89"/>
      <c r="AB968" s="89"/>
      <c r="AC968" s="89"/>
      <c r="AD968" s="89"/>
      <c r="AE968" s="89"/>
      <c r="AF968" s="89"/>
      <c r="AG968" s="89"/>
      <c r="AH968" s="89"/>
      <c r="AI968" s="89"/>
      <c r="AJ968" s="89"/>
      <c r="AK968" s="89"/>
      <c r="AL968" s="89"/>
      <c r="AM968" s="89"/>
      <c r="AN968" s="89"/>
      <c r="AO968" s="89"/>
      <c r="AP968" s="89"/>
      <c r="AQ968" s="89"/>
      <c r="AR968" s="89"/>
      <c r="AS968" s="89"/>
      <c r="AT968" s="89"/>
    </row>
    <row r="969" spans="1:46" ht="35.1" customHeight="1" x14ac:dyDescent="0.2">
      <c r="A969" s="89"/>
      <c r="B969" s="89"/>
      <c r="C969" s="89"/>
      <c r="D969" s="89"/>
      <c r="E969" s="89"/>
      <c r="F969" s="89"/>
      <c r="G969" s="89"/>
      <c r="H969" s="89"/>
      <c r="I969" s="89"/>
      <c r="J969" s="89"/>
      <c r="K969" s="89"/>
      <c r="L969" s="89"/>
      <c r="M969" s="89"/>
      <c r="N969" s="89"/>
      <c r="O969" s="89"/>
      <c r="P969" s="89"/>
      <c r="Q969" s="89"/>
      <c r="R969" s="89"/>
      <c r="S969" s="89"/>
      <c r="T969" s="89"/>
      <c r="U969" s="89"/>
      <c r="V969" s="89"/>
      <c r="W969" s="89"/>
      <c r="X969" s="89"/>
      <c r="Y969" s="89"/>
      <c r="Z969" s="89"/>
      <c r="AA969" s="89"/>
      <c r="AB969" s="89"/>
      <c r="AC969" s="89"/>
      <c r="AD969" s="89"/>
      <c r="AE969" s="89"/>
      <c r="AF969" s="89"/>
      <c r="AG969" s="89"/>
      <c r="AH969" s="89"/>
      <c r="AI969" s="89"/>
      <c r="AJ969" s="89"/>
      <c r="AK969" s="89"/>
      <c r="AL969" s="89"/>
      <c r="AM969" s="89"/>
      <c r="AN969" s="89"/>
      <c r="AO969" s="89"/>
      <c r="AP969" s="89"/>
      <c r="AQ969" s="89"/>
      <c r="AR969" s="89"/>
      <c r="AS969" s="89"/>
      <c r="AT969" s="89"/>
    </row>
  </sheetData>
  <sheetProtection formatCells="0" formatColumns="0" formatRows="0" sort="0"/>
  <autoFilter ref="A2:AU235" xr:uid="{C082CEE8-27C3-4EF7-8698-06B541C6000C}">
    <sortState xmlns:xlrd2="http://schemas.microsoft.com/office/spreadsheetml/2017/richdata2" ref="A3:AU235">
      <sortCondition ref="A2"/>
    </sortState>
  </autoFilter>
  <conditionalFormatting sqref="A1:XFD1048576">
    <cfRule type="cellIs" dxfId="0" priority="1" operator="equal">
      <formula>"1"</formula>
    </cfRule>
  </conditionalFormatting>
  <hyperlinks>
    <hyperlink ref="B3" r:id="rId1" xr:uid="{5AD20AB0-CE57-4B08-9063-878DEC4199CB}"/>
    <hyperlink ref="B4" r:id="rId2" xr:uid="{F94211E5-A0C3-4377-923B-C031896385DD}"/>
    <hyperlink ref="B5" r:id="rId3" xr:uid="{B23CDECC-7C54-4CF9-B21C-0EB24F47EFDF}"/>
    <hyperlink ref="B6" r:id="rId4" xr:uid="{CD823106-2F7B-4DCF-8D51-5C08504C5968}"/>
    <hyperlink ref="B7" r:id="rId5" xr:uid="{471E3976-2FE5-4694-B43F-C199407831F0}"/>
    <hyperlink ref="B8" r:id="rId6" xr:uid="{27EFD99B-8DF8-4ABA-BF56-F84D76D74EA4}"/>
    <hyperlink ref="B9" r:id="rId7" xr:uid="{1C4403EA-07B4-491B-8C30-C8FCFED8D818}"/>
    <hyperlink ref="B10" r:id="rId8" xr:uid="{27F89310-8543-4CBF-8014-4C6E671591D4}"/>
    <hyperlink ref="B11" r:id="rId9" xr:uid="{D07F2044-B078-4CDB-A918-54DA65A7BB5A}"/>
    <hyperlink ref="B12" r:id="rId10" xr:uid="{0429DC44-92D0-4227-8C76-2AF1CAE8836E}"/>
    <hyperlink ref="B13" r:id="rId11" xr:uid="{3A47B9CF-96FF-4961-AA4F-D4BB59C886E0}"/>
    <hyperlink ref="B14" r:id="rId12" xr:uid="{0E888CED-6D6F-4F81-B460-B1840EB58DBC}"/>
    <hyperlink ref="B15" r:id="rId13" xr:uid="{30FF8BE7-4E8E-4A50-A4EF-7948A530F6FD}"/>
    <hyperlink ref="B16" r:id="rId14" xr:uid="{D008A399-C2B7-49A7-A9EF-18A987BFC81F}"/>
    <hyperlink ref="B17" r:id="rId15" xr:uid="{7C78096A-E754-45F1-9075-584184C180F1}"/>
    <hyperlink ref="B18" r:id="rId16" xr:uid="{0F3CCA2A-1829-455B-808C-25FD6BCA0F87}"/>
    <hyperlink ref="B19" r:id="rId17" xr:uid="{2B151109-29CA-4FC1-8823-C85921FE2638}"/>
    <hyperlink ref="B20" r:id="rId18" xr:uid="{41F0A73B-3436-4721-ADF2-16981D5D607E}"/>
    <hyperlink ref="B21" r:id="rId19" xr:uid="{2DC92111-162B-4203-8F1B-41057450CFBE}"/>
    <hyperlink ref="B22" r:id="rId20" xr:uid="{72B0F1D3-51B1-4F61-8AE7-5C1B9E1E01C8}"/>
    <hyperlink ref="B23" r:id="rId21" xr:uid="{19E66918-5206-49BA-970A-18612851B729}"/>
    <hyperlink ref="B24" r:id="rId22" xr:uid="{84610DB2-73C0-41C6-B188-A0FBCB7710B4}"/>
    <hyperlink ref="B25" r:id="rId23" xr:uid="{5CB58F50-4740-4BA1-B330-9F6C3F9A8A12}"/>
    <hyperlink ref="B26" r:id="rId24" xr:uid="{CBBBAB97-2450-4794-8593-7B339AD158A4}"/>
    <hyperlink ref="B27" r:id="rId25" xr:uid="{2A2A62FA-869B-417B-AEBB-80EF3D21155C}"/>
    <hyperlink ref="B28" r:id="rId26" xr:uid="{5335B7BA-D38E-474A-AA2C-9C6F0019DD46}"/>
    <hyperlink ref="B29" r:id="rId27" xr:uid="{DF1CB984-E5E9-4996-9E31-DE45C15B70D8}"/>
    <hyperlink ref="B30" r:id="rId28" xr:uid="{26FAC5E5-19F6-44B7-8A31-58D8707655DF}"/>
    <hyperlink ref="B31" r:id="rId29" xr:uid="{CEC9A689-854F-4E11-AA06-F5F598728FFF}"/>
    <hyperlink ref="B32" r:id="rId30" xr:uid="{66C279F2-C485-47EA-BB63-ED7166E53547}"/>
    <hyperlink ref="B33" r:id="rId31" xr:uid="{4B6928BE-4C85-43EE-91F0-A232B277E6F1}"/>
    <hyperlink ref="B34" r:id="rId32" xr:uid="{B1E4D13C-4155-4CB6-8B4E-FBC43315B809}"/>
    <hyperlink ref="B35" r:id="rId33" xr:uid="{04383DFC-C6C7-40E4-8ACD-9AA62E42125B}"/>
    <hyperlink ref="B36" r:id="rId34" xr:uid="{19E28B4E-F000-4DA2-8815-0E531D4A68FD}"/>
    <hyperlink ref="B37" r:id="rId35" xr:uid="{F157EB35-7C3B-42C2-9608-659BEF43BAC4}"/>
    <hyperlink ref="B38" r:id="rId36" xr:uid="{9A9CA0C9-A82C-4E81-9F59-446A0ADA36E6}"/>
    <hyperlink ref="B39" r:id="rId37" xr:uid="{A962B600-77F2-460D-B794-18A79A4A2BE9}"/>
    <hyperlink ref="B40" r:id="rId38" xr:uid="{5AAC27B3-EC40-466F-901A-6CD9614823AD}"/>
    <hyperlink ref="B41" r:id="rId39" xr:uid="{6736B203-DBE6-4EE8-B226-B5B6FFEBDA15}"/>
    <hyperlink ref="B42" r:id="rId40" xr:uid="{CB399EC1-2507-4DB9-9B68-D4438E21BCF8}"/>
    <hyperlink ref="B43" r:id="rId41" xr:uid="{E336B604-7AA9-4302-9A77-0CF0BDB05A5D}"/>
    <hyperlink ref="B44" r:id="rId42" xr:uid="{68DC51AB-22BB-457A-B16F-E45C0599EBAB}"/>
    <hyperlink ref="B45" r:id="rId43" xr:uid="{8E410F19-E70C-4D8A-84A7-9FBE9C162736}"/>
    <hyperlink ref="B46" r:id="rId44" xr:uid="{1ED1F9D6-A9A1-4892-8D79-F73051B79178}"/>
    <hyperlink ref="B47" r:id="rId45" xr:uid="{EB723C34-680C-499E-9243-2C865EB560B3}"/>
    <hyperlink ref="B48" r:id="rId46" xr:uid="{A3679358-662E-4D27-8BE3-95B4BBBAC0E6}"/>
    <hyperlink ref="B49" r:id="rId47" xr:uid="{070686D5-597C-4143-A3E7-5650B3F48061}"/>
    <hyperlink ref="B50" r:id="rId48" xr:uid="{F692E7CF-83FB-4545-AC6B-7B8B3BF43646}"/>
    <hyperlink ref="B51" r:id="rId49" xr:uid="{8B7CF0B9-BB41-4E58-AEDC-3E2457B7ACBD}"/>
    <hyperlink ref="B52" r:id="rId50" xr:uid="{D2BC3E06-A086-4959-86D6-B6A3A1455708}"/>
    <hyperlink ref="B53" r:id="rId51" xr:uid="{537E572A-310B-455B-8096-E9F2BF80B5BE}"/>
    <hyperlink ref="B54" r:id="rId52" xr:uid="{7F5210F6-9C79-4810-AE91-90B05CE86B27}"/>
    <hyperlink ref="B55" r:id="rId53" xr:uid="{964F23BA-DA4C-455F-BF33-DC4F716A2D33}"/>
    <hyperlink ref="B56" r:id="rId54" xr:uid="{D034749E-D19B-4F74-A10C-E023BAE7BCCB}"/>
    <hyperlink ref="B57" r:id="rId55" xr:uid="{C058449D-286E-4DFD-B11C-3B11BD7A6004}"/>
    <hyperlink ref="B58" r:id="rId56" xr:uid="{571C80AF-8D54-462B-9BF9-02C4ECF56F6C}"/>
    <hyperlink ref="B59" r:id="rId57" xr:uid="{67F83C5E-EC31-407D-BA80-4A51FD8B8CEE}"/>
    <hyperlink ref="B60" r:id="rId58" xr:uid="{EE879E35-C663-4409-AA3F-D58DE9A8A45C}"/>
    <hyperlink ref="B61" r:id="rId59" xr:uid="{1DDD5F73-B6D0-45D7-8609-A5A14EA23192}"/>
    <hyperlink ref="B62" r:id="rId60" xr:uid="{3C1B9E46-550A-4033-B314-6B23254565DE}"/>
    <hyperlink ref="B63" r:id="rId61" xr:uid="{020EB740-14E0-4E74-A370-5ECA6F28D397}"/>
    <hyperlink ref="B65" r:id="rId62" xr:uid="{B2DCF809-C4B1-4058-8CEC-FBE64BAC5702}"/>
    <hyperlink ref="B66" r:id="rId63" xr:uid="{4505711F-D824-4145-962A-3F1D16484BDD}"/>
    <hyperlink ref="B68" r:id="rId64" xr:uid="{59477950-1EF8-48B7-B4A9-EFEB58FF3D58}"/>
    <hyperlink ref="B69" r:id="rId65" xr:uid="{CFC5C4F2-99C3-40CD-951F-D0F433050C1A}"/>
    <hyperlink ref="B70" r:id="rId66" xr:uid="{C9BD817B-2950-4E2B-A5BC-F94DB57D4789}"/>
    <hyperlink ref="B71" r:id="rId67" xr:uid="{5C373FB4-934F-4700-9B1A-729A99C98FD8}"/>
    <hyperlink ref="B72" r:id="rId68" xr:uid="{AB3176DD-4C68-4F52-8F00-C7D13C9729D0}"/>
    <hyperlink ref="B73" r:id="rId69" xr:uid="{A750C52E-2CF4-4376-B3B3-1FE730CBFDDF}"/>
    <hyperlink ref="B74" r:id="rId70" xr:uid="{A61A86FE-226D-46E7-B5B2-753FA45286E9}"/>
    <hyperlink ref="B75" r:id="rId71" xr:uid="{3E050D30-5567-45B4-8D58-501C15CB2043}"/>
    <hyperlink ref="B76" r:id="rId72" xr:uid="{97AEFE14-2103-4AE5-8F3E-61D273B2E669}"/>
    <hyperlink ref="B77" r:id="rId73" xr:uid="{50BCE1BE-C01D-4442-B19B-AC3DF9DEFF6E}"/>
    <hyperlink ref="B79" r:id="rId74" xr:uid="{85722FF4-ABFC-49BB-B973-1C2D2865B5A4}"/>
    <hyperlink ref="B80" r:id="rId75" display="Tribunal de Conciliación de Arbitraje para los Trabajadoes al Servicio del Estado de Yucatán" xr:uid="{9A1628AB-2FD4-4A89-A68C-B31E649C6F91}"/>
    <hyperlink ref="B81" r:id="rId76" xr:uid="{F5A6BF01-06DC-4034-B58D-319BCA9748DB}"/>
    <hyperlink ref="B82" r:id="rId77" xr:uid="{7FEDA3FF-374A-495C-8C30-213518F91688}"/>
    <hyperlink ref="B83" r:id="rId78" xr:uid="{3B153BBB-EB0E-4796-939A-6BF8A3658F6D}"/>
    <hyperlink ref="B84" r:id="rId79" xr:uid="{A161487A-01AA-4E02-B1E7-A80B541D623C}"/>
    <hyperlink ref="B85" r:id="rId80" xr:uid="{C37A37AC-8539-4D49-8973-0EA4CEC8E499}"/>
    <hyperlink ref="B87" r:id="rId81" xr:uid="{C5FC8E93-8AA4-4D1C-94F5-F80CBCA58829}"/>
    <hyperlink ref="B88" r:id="rId82" xr:uid="{5CA0CF5A-3A75-4DC2-9316-FFF5E84FDE5F}"/>
    <hyperlink ref="B89" r:id="rId83" xr:uid="{7BD97FB1-B308-470D-8205-ABEC8A879887}"/>
    <hyperlink ref="B90" r:id="rId84" xr:uid="{6E00144E-1E7E-4F0C-87CB-6A5131E28D9E}"/>
    <hyperlink ref="B91" r:id="rId85" xr:uid="{E8DE792D-216B-4421-A09D-80565888F878}"/>
    <hyperlink ref="B92" r:id="rId86" xr:uid="{A07CF85F-2BA5-4E95-ABBD-586B96F798D5}"/>
    <hyperlink ref="B93" r:id="rId87" xr:uid="{3A658420-25ED-46B1-8133-A3D43448CC35}"/>
    <hyperlink ref="B94" r:id="rId88" xr:uid="{D6014564-217D-4557-9DD1-7DFB5BB039BC}"/>
    <hyperlink ref="B95" r:id="rId89" xr:uid="{A65CEE1D-059C-4B8A-B962-8C3588C2B890}"/>
    <hyperlink ref="B96" r:id="rId90" xr:uid="{A7D8F74E-92F8-4010-BB09-96C0C26C6303}"/>
    <hyperlink ref="B97" r:id="rId91" xr:uid="{85984C60-4974-4A5A-94FA-A1285FA97560}"/>
    <hyperlink ref="B99" r:id="rId92" xr:uid="{CB2DD47C-7C67-4102-B968-D59EEDD48473}"/>
    <hyperlink ref="B100" r:id="rId93" xr:uid="{DB3F8BC2-B1CF-4455-85F0-ACFE4B73CFFF}"/>
    <hyperlink ref="B101" r:id="rId94" xr:uid="{3C34EC73-0BAE-4BBD-8944-53B8137812F1}"/>
    <hyperlink ref="B103" r:id="rId95" xr:uid="{E2D85724-3740-4B4F-A431-B2F5DB7B9C6F}"/>
    <hyperlink ref="B104" r:id="rId96" xr:uid="{8EDBB560-2E06-41EA-8033-CA29CB3E8608}"/>
    <hyperlink ref="B105" r:id="rId97" xr:uid="{A7D5AD1B-D5DE-44D3-817A-9DF9EF5C9E5A}"/>
    <hyperlink ref="B107" r:id="rId98" xr:uid="{1A15EB09-DA67-46E2-9688-2FC361A2BFE6}"/>
    <hyperlink ref="B108" r:id="rId99" xr:uid="{7C6BA01A-386B-424E-B6EA-544081073DA9}"/>
    <hyperlink ref="B110" r:id="rId100" xr:uid="{BD933BD8-8A64-4678-B50E-2AE279837CB7}"/>
    <hyperlink ref="B111" r:id="rId101" xr:uid="{3DBCA756-D286-4912-8730-8D4E3DA29E60}"/>
    <hyperlink ref="B112" r:id="rId102" xr:uid="{F16D9B36-9D78-4E58-8E80-AB837E64162D}"/>
    <hyperlink ref="B113" r:id="rId103" xr:uid="{E12F5684-B7C6-443A-9493-67F5DEC6B7A3}"/>
    <hyperlink ref="B115" r:id="rId104" xr:uid="{70D05163-2635-4804-A109-1E5A3AA86FAE}"/>
    <hyperlink ref="B117" r:id="rId105" xr:uid="{C3A7969D-8123-4CA0-A5C3-5C57ABCFD935}"/>
    <hyperlink ref="B118" r:id="rId106" xr:uid="{54911D5C-6353-41E1-AB09-D2D627C9E601}"/>
    <hyperlink ref="B119" r:id="rId107" xr:uid="{EFB2CF30-E0E4-4BBE-9FC9-B3CB4AC16D21}"/>
    <hyperlink ref="B120" r:id="rId108" xr:uid="{EC61C1B9-0A08-428B-A4AC-5B53E0C6089A}"/>
    <hyperlink ref="B121" r:id="rId109" xr:uid="{9B4A78EC-7AC7-47A7-8B53-803C19444CAA}"/>
    <hyperlink ref="B122" r:id="rId110" xr:uid="{6E65CAA6-55C2-43AC-9955-7A81F2D05D1D}"/>
    <hyperlink ref="B123" r:id="rId111" xr:uid="{43034169-437C-47BB-A8EC-298336C88351}"/>
    <hyperlink ref="B124" r:id="rId112" xr:uid="{B32B6876-AFDA-4308-BDB0-D919B7AC836C}"/>
    <hyperlink ref="B125" r:id="rId113" xr:uid="{A602BFEC-8DB3-4BF8-9739-90BFF7AAFB90}"/>
    <hyperlink ref="B126" r:id="rId114" xr:uid="{7ADE9D37-2560-4090-8865-AA7EC6DCDFB9}"/>
    <hyperlink ref="B127" r:id="rId115" xr:uid="{7F4662EF-8854-48DF-A892-B6D55D97D584}"/>
    <hyperlink ref="B128" r:id="rId116" xr:uid="{B5BC4050-A689-475E-88AD-A3333E90F1B2}"/>
    <hyperlink ref="B129" r:id="rId117" xr:uid="{F4F8FA02-EEDC-4631-B888-A5347223BAA7}"/>
    <hyperlink ref="B130" r:id="rId118" xr:uid="{2D01FF35-5114-4D00-B363-983CB94BF768}"/>
    <hyperlink ref="B132" r:id="rId119" xr:uid="{0F59BA2A-FEB9-4E86-8135-9048D25C6398}"/>
    <hyperlink ref="B135" r:id="rId120" xr:uid="{A77DC7F4-BE91-4FE0-9ED0-54DE2D9B4EBB}"/>
    <hyperlink ref="B136" r:id="rId121" xr:uid="{5FCE2532-584B-4418-A3BD-D873D1BA015D}"/>
    <hyperlink ref="B137" r:id="rId122" xr:uid="{9EE0B082-1B8E-42A2-9CD2-B1ECB8C97E42}"/>
    <hyperlink ref="B139" r:id="rId123" xr:uid="{8646EA55-A465-451B-9C73-B00E761E9B08}"/>
    <hyperlink ref="B140" r:id="rId124" xr:uid="{491D3839-B9F2-4B00-9783-FA2DDC69A671}"/>
    <hyperlink ref="B141" r:id="rId125" xr:uid="{00576426-83F0-4F26-B480-55B0D128FCBF}"/>
    <hyperlink ref="B142" r:id="rId126" xr:uid="{BB0E4E4B-1955-4B0E-84B6-B1860C0A08A1}"/>
    <hyperlink ref="B143" r:id="rId127" xr:uid="{9BBB3E9A-E700-4EAE-8E75-483A20DAE324}"/>
    <hyperlink ref="B144" r:id="rId128" xr:uid="{F8410F15-9F21-4929-B319-655FE2435806}"/>
    <hyperlink ref="B145" r:id="rId129" xr:uid="{43D6EE81-BB19-42E5-A69B-784F7F5221DA}"/>
    <hyperlink ref="B146" r:id="rId130" xr:uid="{69D6347E-0369-4EE0-9625-097596BD6EA6}"/>
    <hyperlink ref="B147" r:id="rId131" xr:uid="{FE1F9CFF-39A7-4C7D-A12E-6ECC6415FB2A}"/>
    <hyperlink ref="B148" r:id="rId132" xr:uid="{CF83F17B-C33C-439E-86C7-C2AC7F322CB1}"/>
    <hyperlink ref="B149" r:id="rId133" xr:uid="{B5596B08-E838-4148-BBD0-70969551896D}"/>
    <hyperlink ref="B150" r:id="rId134" xr:uid="{FF709023-6715-473F-BA0E-218C380568F0}"/>
    <hyperlink ref="B151" r:id="rId135" xr:uid="{201361AF-9D45-4183-A327-5F5B93206435}"/>
    <hyperlink ref="B153" r:id="rId136" xr:uid="{155D8F30-6AA6-49FA-8FC0-70BE7460C287}"/>
    <hyperlink ref="B154" r:id="rId137" xr:uid="{7B01C763-8A65-45D2-9010-C1D2ABADB896}"/>
    <hyperlink ref="B155" r:id="rId138" xr:uid="{5629BCB5-3ACF-4EDE-9E23-74A5F26DF895}"/>
    <hyperlink ref="B156" r:id="rId139" xr:uid="{7E5943CA-FBF6-4DF2-95F5-71BBFDE99148}"/>
    <hyperlink ref="B158" r:id="rId140" xr:uid="{12D96EFA-7D86-44B9-986E-61C3D95D1466}"/>
    <hyperlink ref="B159" r:id="rId141" xr:uid="{49D6DCE3-6C20-4AFD-ACAF-CF523CFF2653}"/>
    <hyperlink ref="B160" r:id="rId142" xr:uid="{71310768-E507-400D-BE77-EF0E14AD8621}"/>
    <hyperlink ref="B161" r:id="rId143" xr:uid="{54BEBB30-D992-45AE-9488-EF6962C8E5FA}"/>
    <hyperlink ref="B162" r:id="rId144" xr:uid="{2122980F-ABC3-41DF-A106-A2EACE2DE004}"/>
    <hyperlink ref="B163" r:id="rId145" xr:uid="{5A205F61-7E79-4797-88F9-36242C027B67}"/>
    <hyperlink ref="B164" r:id="rId146" xr:uid="{89E3D6FA-4DBF-4A53-AAA5-69012D6E1E87}"/>
    <hyperlink ref="B165" r:id="rId147" xr:uid="{8600F1F7-5F5B-4351-913E-E6B0B933B86B}"/>
    <hyperlink ref="B167" r:id="rId148" xr:uid="{A5740E08-47C4-424F-BF54-07B414918AEC}"/>
    <hyperlink ref="B168" r:id="rId149" xr:uid="{A8409EC3-430B-4A60-876F-27D5C9F348A5}"/>
    <hyperlink ref="B169" r:id="rId150" xr:uid="{681DB133-98A6-49B4-AC32-33A6CB70B046}"/>
    <hyperlink ref="B170" r:id="rId151" xr:uid="{16575DB1-7106-4601-82F4-F38A6FD11D23}"/>
    <hyperlink ref="B171" r:id="rId152" xr:uid="{8B840EFC-A560-4569-B1AC-658764EB2BF1}"/>
    <hyperlink ref="B172" r:id="rId153" xr:uid="{52E36CA7-0A4C-451B-96F1-EE3CAAB30DBC}"/>
    <hyperlink ref="B173" r:id="rId154" xr:uid="{4336CD6A-0215-41B3-BBA9-7DAA21AD7C68}"/>
    <hyperlink ref="B174" r:id="rId155" xr:uid="{15533DCB-D78B-444E-8A5F-653C67BFF20D}"/>
    <hyperlink ref="B176" r:id="rId156" xr:uid="{4BAA82E6-1195-464D-BD0B-D0D9DBD793E5}"/>
    <hyperlink ref="B177" r:id="rId157" xr:uid="{3970B2C7-1B62-46CF-A38B-916B66638C7C}"/>
    <hyperlink ref="B178" r:id="rId158" xr:uid="{D1643111-D8C6-4D36-8558-CBF1C5F0180A}"/>
    <hyperlink ref="B179" r:id="rId159" xr:uid="{B83E1F47-2DE4-4A45-A581-3824641E756B}"/>
    <hyperlink ref="B180" r:id="rId160" xr:uid="{D60B61D5-4A7A-4A3A-A653-0A3620C79BED}"/>
    <hyperlink ref="B181" r:id="rId161" xr:uid="{3DBE746C-ADA2-411C-BBC4-4D5E2D816BBD}"/>
    <hyperlink ref="B182" r:id="rId162" xr:uid="{5DD09399-A571-41E7-BB37-082F1C424556}"/>
    <hyperlink ref="B183" r:id="rId163" xr:uid="{128CC56C-A7E3-439F-A947-82BAB554D9EE}"/>
    <hyperlink ref="B184" r:id="rId164" xr:uid="{D6062292-6A92-4320-B5DD-60A35BDB9D26}"/>
    <hyperlink ref="B185" r:id="rId165" xr:uid="{C176630D-4517-48D8-9FBF-E8AFFBDE23CF}"/>
    <hyperlink ref="B186" r:id="rId166" xr:uid="{EB235915-F4B7-4378-98EE-A5A826D238EF}"/>
    <hyperlink ref="B187" r:id="rId167" xr:uid="{AFD48C0E-35D4-423A-AE60-B58E8E6B1A04}"/>
    <hyperlink ref="B188" r:id="rId168" xr:uid="{C8CBE985-E7F9-421C-BF76-3545499CEC6F}"/>
    <hyperlink ref="B189" r:id="rId169" xr:uid="{07E47B4E-5A67-420E-B5EB-EE9E156D437E}"/>
    <hyperlink ref="B190" r:id="rId170" xr:uid="{D489678F-73FA-41F3-9928-7142A66C29BD}"/>
    <hyperlink ref="B191" r:id="rId171" xr:uid="{B7E8462E-5DB0-4E9B-9140-A08C3CF4C883}"/>
    <hyperlink ref="B193" r:id="rId172" xr:uid="{54FF45AD-0250-4367-B7B3-E5C815AF1ED4}"/>
    <hyperlink ref="B194" r:id="rId173" xr:uid="{D6926C44-9726-4780-BEC2-FBE1F5C354B9}"/>
    <hyperlink ref="B195" r:id="rId174" xr:uid="{ED437D08-E137-4856-BD0A-B65F374C5D2C}"/>
    <hyperlink ref="B197" r:id="rId175" xr:uid="{BB4BAB82-3648-4E15-B596-7342D8DD9C09}"/>
    <hyperlink ref="B198" r:id="rId176" xr:uid="{74A77B4B-51B5-4D40-8EFC-13DE24B4ACE7}"/>
    <hyperlink ref="B199" r:id="rId177" xr:uid="{ABE0908C-650B-4D66-AE7D-EB0620D8876A}"/>
    <hyperlink ref="B200" r:id="rId178" xr:uid="{C09B587F-8BBE-4EB6-BDE4-E7AAFB819DB2}"/>
    <hyperlink ref="B201" r:id="rId179" xr:uid="{87D906A4-5D81-4215-B178-9BFD4BD7A494}"/>
    <hyperlink ref="B204" r:id="rId180" xr:uid="{F98ED72D-CBDE-44B8-88C8-1F70ED596660}"/>
    <hyperlink ref="B205" r:id="rId181" xr:uid="{02A7EB32-3844-4374-9BE2-EECE25B8E3B4}"/>
    <hyperlink ref="B206" r:id="rId182" xr:uid="{7691D80B-A793-4A5F-BABC-305589ACBDC5}"/>
    <hyperlink ref="B208" r:id="rId183" xr:uid="{7A1E6374-52FF-432B-8C7D-A4665110044E}"/>
    <hyperlink ref="B210" r:id="rId184" xr:uid="{03EE8295-0F15-4EE7-86B7-CC0A2AF20053}"/>
    <hyperlink ref="B211" r:id="rId185" xr:uid="{25771F4D-9805-4384-ABE9-821F7AD89110}"/>
    <hyperlink ref="B212" r:id="rId186" xr:uid="{F1506ECA-D9FE-498C-84E7-FCBC8D69064C}"/>
    <hyperlink ref="B213" r:id="rId187" xr:uid="{E6D2570B-27F3-41C4-8229-4D0BBE1E1DD4}"/>
    <hyperlink ref="B214" r:id="rId188" xr:uid="{31A94396-6DBF-4FDC-9772-545562F1BF09}"/>
    <hyperlink ref="B215" r:id="rId189" xr:uid="{5FC117F6-D216-4D51-8258-EBD60A34CC90}"/>
    <hyperlink ref="B216" r:id="rId190" xr:uid="{01E6EB6D-3608-4DCB-BDAE-476626FDBB32}"/>
    <hyperlink ref="B218" r:id="rId191" xr:uid="{243F725F-6774-44A9-AFEA-0537EC056D16}"/>
    <hyperlink ref="B219" r:id="rId192" xr:uid="{0507699B-8B53-4631-B5F6-BF483A9124BE}"/>
    <hyperlink ref="B220" r:id="rId193" xr:uid="{832B11BD-27CC-463E-8C75-414A52E09879}"/>
    <hyperlink ref="B221" r:id="rId194" xr:uid="{B2224069-ECF6-4FD1-A847-5A8936829C55}"/>
    <hyperlink ref="B222" r:id="rId195" xr:uid="{7BFBA2CF-05BB-4310-A34B-4442F80476A4}"/>
    <hyperlink ref="B223" r:id="rId196" xr:uid="{C1A6DBA7-1B45-48B0-8651-7D6ABADB93C5}"/>
    <hyperlink ref="B224" r:id="rId197" xr:uid="{516E8697-6908-4163-8CE5-D3D949B8B03E}"/>
    <hyperlink ref="B225" r:id="rId198" xr:uid="{FE31682C-30A7-4A70-8796-BB5F227374A2}"/>
    <hyperlink ref="B228" r:id="rId199" xr:uid="{915A1997-2B81-4992-AE80-816E7A65FFC0}"/>
    <hyperlink ref="B229" r:id="rId200" xr:uid="{DF002D2B-192F-4A09-BCE2-957DD76FAE68}"/>
    <hyperlink ref="B230" r:id="rId201" xr:uid="{90546D74-34EB-4210-B321-5A2B67929798}"/>
    <hyperlink ref="B231" r:id="rId202" xr:uid="{2DAC2D99-6221-4504-AE65-D2E5AB15774E}"/>
    <hyperlink ref="B233" r:id="rId203" xr:uid="{ECB52555-655B-4DF0-B7FF-B92B35BE0041}"/>
    <hyperlink ref="B234" r:id="rId204" xr:uid="{E92395A4-B164-4281-AEFC-2BD149B45662}"/>
    <hyperlink ref="B235" r:id="rId205" xr:uid="{DBEB4412-DA77-4D79-A15C-FC643E02345F}"/>
    <hyperlink ref="B133" r:id="rId206" xr:uid="{5ABEFC26-C6BC-457D-89CE-D4E6C415C906}"/>
    <hyperlink ref="B67" r:id="rId207" xr:uid="{96C1149E-7776-4DA3-AEA1-0DCCBD6BB5C7}"/>
    <hyperlink ref="B86" r:id="rId208" xr:uid="{0BA102B3-866A-4007-8B8B-A4CF2A319ADC}"/>
    <hyperlink ref="B98" r:id="rId209" xr:uid="{67348612-873B-499D-9DB4-8703AF315E87}"/>
    <hyperlink ref="B102" r:id="rId210" display="Tribunal de Justicia Adminisrativa del Estado de Quintata Roo" xr:uid="{0E104023-C4E2-46D3-988D-1C45ACE584A3}"/>
    <hyperlink ref="B106" r:id="rId211" xr:uid="{85E2EF47-5C81-49C8-B1B3-B197D79BBFC5}"/>
    <hyperlink ref="B109" r:id="rId212" xr:uid="{06C23CD2-5638-4520-8BD1-6AF1A1918248}"/>
    <hyperlink ref="B114" r:id="rId213" xr:uid="{3D0952AE-8E72-4107-9037-5C85D00003A5}"/>
    <hyperlink ref="B116" r:id="rId214" xr:uid="{90DAD6D3-1938-4688-B214-5F5BC3FBED0D}"/>
    <hyperlink ref="B131" r:id="rId215" xr:uid="{09D6E93C-0AA8-4C82-AE02-2C974E116F82}"/>
    <hyperlink ref="B134" r:id="rId216" xr:uid="{0A9BEFAC-5065-49DE-A07A-D37EA2703FEE}"/>
    <hyperlink ref="B138" r:id="rId217" xr:uid="{D51D5D7F-CDB1-4BD9-AAE1-44623FBFD872}"/>
    <hyperlink ref="B152" r:id="rId218" xr:uid="{AFD998AF-33D6-4E07-9FF7-BD17902953F3}"/>
    <hyperlink ref="B157" r:id="rId219" xr:uid="{2F4C66E2-AA48-4166-9803-18947AA77012}"/>
    <hyperlink ref="B166" r:id="rId220" display="Comisión Ejecutiva Estatal de atención a Victimas de Chiapas" xr:uid="{12C57EAE-5F89-4D92-9402-BDE21A8D972E}"/>
    <hyperlink ref="B175" r:id="rId221" xr:uid="{74FCF51F-CA08-4D35-AE75-4309B202BA64}"/>
    <hyperlink ref="B192" r:id="rId222" xr:uid="{DA416EB4-74EF-42FB-8C3A-F4B63670A43F}"/>
    <hyperlink ref="B196" r:id="rId223" xr:uid="{429F028C-CC39-4C10-95CA-3B7F2BDB7CF2}"/>
    <hyperlink ref="B202" r:id="rId224" xr:uid="{693E314F-E8EB-4F93-B16B-8CCE52A1107E}"/>
    <hyperlink ref="B203" r:id="rId225" xr:uid="{E747E4E9-0BF3-4CA4-BEF8-A2CE1DB8C686}"/>
    <hyperlink ref="B207" r:id="rId226" xr:uid="{588BDEA5-F19D-4B95-AEB4-2DA64D48BE3F}"/>
    <hyperlink ref="B209" r:id="rId227" xr:uid="{A70E4BAF-79EF-45F8-B35E-FFC6A155B587}"/>
    <hyperlink ref="B217" r:id="rId228" xr:uid="{0F554F9D-82DA-44DA-92E4-85D5CBEA3832}"/>
    <hyperlink ref="B226" r:id="rId229" xr:uid="{DACD13E4-E8A3-4437-9BB0-AC1309DC0440}"/>
    <hyperlink ref="B227" r:id="rId230" xr:uid="{E0709631-DB4D-4503-A12F-1B3F4F314A0C}"/>
    <hyperlink ref="B232" r:id="rId231" xr:uid="{F1EF0798-FA41-4A96-A73F-3102ADE49D9A}"/>
    <hyperlink ref="B64" r:id="rId232" xr:uid="{845BAEE5-E633-470D-AFCB-15A6947DAB88}"/>
    <hyperlink ref="B78" r:id="rId233" xr:uid="{31EEA0B8-7BDC-4970-B592-EAF4A3A3754C}"/>
  </hyperlinks>
  <pageMargins left="0.7" right="0.7" top="0.75" bottom="0.75" header="0.3" footer="0.3"/>
  <pageSetup orientation="portrait" horizontalDpi="30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9EE88-C5B2-49CE-A3FD-750CAA50D972}">
  <dimension ref="A1:D84"/>
  <sheetViews>
    <sheetView showGridLines="0" topLeftCell="A10" zoomScale="90" zoomScaleNormal="90" workbookViewId="0">
      <selection activeCell="B7" sqref="B7"/>
    </sheetView>
  </sheetViews>
  <sheetFormatPr baseColWidth="10" defaultColWidth="11.42578125" defaultRowHeight="15" customHeight="1" x14ac:dyDescent="0.2"/>
  <cols>
    <col min="1" max="1" width="18.85546875" style="93" bestFit="1" customWidth="1"/>
    <col min="2" max="4" width="60.7109375" style="120" customWidth="1"/>
    <col min="5" max="16384" width="11.42578125" style="93"/>
  </cols>
  <sheetData>
    <row r="1" spans="1:4" ht="15" customHeight="1" x14ac:dyDescent="0.2">
      <c r="A1" s="91" t="s">
        <v>626</v>
      </c>
      <c r="B1" s="92" t="s">
        <v>627</v>
      </c>
      <c r="C1" s="92" t="s">
        <v>628</v>
      </c>
      <c r="D1" s="92" t="s">
        <v>629</v>
      </c>
    </row>
    <row r="2" spans="1:4" ht="15" customHeight="1" x14ac:dyDescent="0.2">
      <c r="A2" s="94" t="s">
        <v>7</v>
      </c>
      <c r="B2" s="95" t="s">
        <v>95</v>
      </c>
      <c r="C2" s="96" t="s">
        <v>178</v>
      </c>
      <c r="D2" s="97" t="s">
        <v>630</v>
      </c>
    </row>
    <row r="3" spans="1:4" ht="15" customHeight="1" x14ac:dyDescent="0.2">
      <c r="A3" s="93" t="s">
        <v>8</v>
      </c>
      <c r="B3" s="98" t="s">
        <v>96</v>
      </c>
      <c r="C3" s="98" t="s">
        <v>178</v>
      </c>
      <c r="D3" s="99" t="s">
        <v>630</v>
      </c>
    </row>
    <row r="4" spans="1:4" ht="15" customHeight="1" x14ac:dyDescent="0.2">
      <c r="A4" s="100" t="s">
        <v>9</v>
      </c>
      <c r="B4" s="98" t="s">
        <v>97</v>
      </c>
      <c r="C4" s="98" t="s">
        <v>178</v>
      </c>
      <c r="D4" s="101" t="s">
        <v>630</v>
      </c>
    </row>
    <row r="5" spans="1:4" ht="15" customHeight="1" x14ac:dyDescent="0.2">
      <c r="A5" s="102" t="s">
        <v>10</v>
      </c>
      <c r="B5" s="98" t="s">
        <v>98</v>
      </c>
      <c r="C5" s="103" t="s">
        <v>178</v>
      </c>
      <c r="D5" s="104" t="s">
        <v>630</v>
      </c>
    </row>
    <row r="6" spans="1:4" ht="15" customHeight="1" x14ac:dyDescent="0.2">
      <c r="A6" s="93" t="s">
        <v>11</v>
      </c>
      <c r="B6" s="98" t="s">
        <v>99</v>
      </c>
      <c r="C6" s="105" t="s">
        <v>178</v>
      </c>
      <c r="D6" s="99" t="s">
        <v>630</v>
      </c>
    </row>
    <row r="7" spans="1:4" ht="15" customHeight="1" x14ac:dyDescent="0.2">
      <c r="A7" s="106" t="s">
        <v>12</v>
      </c>
      <c r="B7" s="107" t="s">
        <v>100</v>
      </c>
      <c r="C7" s="108" t="s">
        <v>178</v>
      </c>
      <c r="D7" s="104" t="s">
        <v>630</v>
      </c>
    </row>
    <row r="8" spans="1:4" ht="15" customHeight="1" x14ac:dyDescent="0.2">
      <c r="A8" s="109" t="s">
        <v>13</v>
      </c>
      <c r="B8" s="98" t="s">
        <v>101</v>
      </c>
      <c r="C8" s="110" t="s">
        <v>631</v>
      </c>
      <c r="D8" s="111" t="s">
        <v>632</v>
      </c>
    </row>
    <row r="9" spans="1:4" ht="15" customHeight="1" x14ac:dyDescent="0.2">
      <c r="A9" s="112" t="s">
        <v>14</v>
      </c>
      <c r="B9" s="107" t="s">
        <v>102</v>
      </c>
      <c r="C9" s="105" t="s">
        <v>633</v>
      </c>
      <c r="D9" s="113" t="s">
        <v>634</v>
      </c>
    </row>
    <row r="10" spans="1:4" ht="15" customHeight="1" x14ac:dyDescent="0.2">
      <c r="A10" s="109" t="s">
        <v>15</v>
      </c>
      <c r="B10" s="98" t="s">
        <v>103</v>
      </c>
      <c r="C10" s="98" t="s">
        <v>635</v>
      </c>
      <c r="D10" s="99"/>
    </row>
    <row r="11" spans="1:4" ht="15" customHeight="1" x14ac:dyDescent="0.2">
      <c r="A11" s="114" t="s">
        <v>16</v>
      </c>
      <c r="B11" s="98" t="s">
        <v>104</v>
      </c>
      <c r="C11" s="98" t="s">
        <v>636</v>
      </c>
      <c r="D11" s="101" t="s">
        <v>637</v>
      </c>
    </row>
    <row r="12" spans="1:4" ht="15" customHeight="1" x14ac:dyDescent="0.2">
      <c r="A12" s="115" t="s">
        <v>17</v>
      </c>
      <c r="B12" s="98" t="s">
        <v>105</v>
      </c>
      <c r="C12" s="103" t="s">
        <v>636</v>
      </c>
      <c r="D12" s="104" t="s">
        <v>638</v>
      </c>
    </row>
    <row r="13" spans="1:4" ht="15" customHeight="1" x14ac:dyDescent="0.2">
      <c r="A13" s="109" t="s">
        <v>18</v>
      </c>
      <c r="B13" s="98" t="s">
        <v>106</v>
      </c>
      <c r="C13" s="105" t="s">
        <v>639</v>
      </c>
      <c r="D13" s="99"/>
    </row>
    <row r="14" spans="1:4" ht="15" customHeight="1" x14ac:dyDescent="0.2">
      <c r="A14" s="115" t="s">
        <v>19</v>
      </c>
      <c r="B14" s="107" t="s">
        <v>107</v>
      </c>
      <c r="C14" s="108" t="s">
        <v>640</v>
      </c>
      <c r="D14" s="104" t="s">
        <v>641</v>
      </c>
    </row>
    <row r="15" spans="1:4" ht="15" customHeight="1" x14ac:dyDescent="0.2">
      <c r="A15" s="109" t="s">
        <v>20</v>
      </c>
      <c r="B15" s="98" t="s">
        <v>108</v>
      </c>
      <c r="C15" s="110" t="s">
        <v>640</v>
      </c>
      <c r="D15" s="111" t="s">
        <v>642</v>
      </c>
    </row>
    <row r="16" spans="1:4" ht="15" customHeight="1" x14ac:dyDescent="0.2">
      <c r="A16" s="112" t="s">
        <v>21</v>
      </c>
      <c r="B16" s="107" t="s">
        <v>109</v>
      </c>
      <c r="C16" s="105" t="s">
        <v>643</v>
      </c>
      <c r="D16" s="113" t="s">
        <v>644</v>
      </c>
    </row>
    <row r="17" spans="1:4" ht="15" customHeight="1" x14ac:dyDescent="0.2">
      <c r="A17" s="109" t="s">
        <v>22</v>
      </c>
      <c r="B17" s="98" t="s">
        <v>110</v>
      </c>
      <c r="C17" s="98" t="s">
        <v>645</v>
      </c>
      <c r="D17" s="99" t="s">
        <v>646</v>
      </c>
    </row>
    <row r="18" spans="1:4" ht="15" customHeight="1" x14ac:dyDescent="0.2">
      <c r="A18" s="114" t="s">
        <v>23</v>
      </c>
      <c r="B18" s="98" t="s">
        <v>111</v>
      </c>
      <c r="C18" s="98" t="s">
        <v>647</v>
      </c>
      <c r="D18" s="101" t="s">
        <v>646</v>
      </c>
    </row>
    <row r="19" spans="1:4" ht="15" customHeight="1" x14ac:dyDescent="0.2">
      <c r="A19" s="102" t="s">
        <v>24</v>
      </c>
      <c r="B19" s="98" t="s">
        <v>112</v>
      </c>
      <c r="C19" s="103" t="s">
        <v>178</v>
      </c>
      <c r="D19" s="104" t="s">
        <v>630</v>
      </c>
    </row>
    <row r="20" spans="1:4" ht="15" customHeight="1" x14ac:dyDescent="0.2">
      <c r="A20" s="106" t="s">
        <v>25</v>
      </c>
      <c r="B20" s="98" t="s">
        <v>113</v>
      </c>
      <c r="C20" s="105" t="s">
        <v>178</v>
      </c>
      <c r="D20" s="99" t="s">
        <v>630</v>
      </c>
    </row>
    <row r="21" spans="1:4" ht="15" customHeight="1" x14ac:dyDescent="0.2">
      <c r="A21" s="115" t="s">
        <v>26</v>
      </c>
      <c r="B21" s="107" t="s">
        <v>114</v>
      </c>
      <c r="C21" s="108" t="s">
        <v>648</v>
      </c>
      <c r="D21" s="104"/>
    </row>
    <row r="22" spans="1:4" ht="15" customHeight="1" x14ac:dyDescent="0.2">
      <c r="A22" s="109" t="s">
        <v>27</v>
      </c>
      <c r="B22" s="98" t="s">
        <v>115</v>
      </c>
      <c r="C22" s="110" t="s">
        <v>649</v>
      </c>
      <c r="D22" s="111" t="s">
        <v>650</v>
      </c>
    </row>
    <row r="23" spans="1:4" ht="15" customHeight="1" x14ac:dyDescent="0.2">
      <c r="A23" s="112" t="s">
        <v>28</v>
      </c>
      <c r="B23" s="107" t="s">
        <v>116</v>
      </c>
      <c r="C23" s="105" t="s">
        <v>649</v>
      </c>
      <c r="D23" s="113" t="s">
        <v>651</v>
      </c>
    </row>
    <row r="24" spans="1:4" ht="15" customHeight="1" x14ac:dyDescent="0.2">
      <c r="A24" s="109" t="s">
        <v>29</v>
      </c>
      <c r="B24" s="98" t="s">
        <v>117</v>
      </c>
      <c r="C24" s="98" t="s">
        <v>652</v>
      </c>
      <c r="D24" s="99"/>
    </row>
    <row r="25" spans="1:4" ht="15" customHeight="1" x14ac:dyDescent="0.2">
      <c r="A25" s="114" t="s">
        <v>30</v>
      </c>
      <c r="B25" s="98" t="s">
        <v>118</v>
      </c>
      <c r="C25" s="98" t="s">
        <v>653</v>
      </c>
      <c r="D25" s="101" t="s">
        <v>654</v>
      </c>
    </row>
    <row r="26" spans="1:4" ht="15" customHeight="1" x14ac:dyDescent="0.2">
      <c r="A26" s="115" t="s">
        <v>31</v>
      </c>
      <c r="B26" s="98" t="s">
        <v>119</v>
      </c>
      <c r="C26" s="103" t="s">
        <v>653</v>
      </c>
      <c r="D26" s="104" t="s">
        <v>655</v>
      </c>
    </row>
    <row r="27" spans="1:4" ht="15" customHeight="1" x14ac:dyDescent="0.2">
      <c r="A27" s="109" t="s">
        <v>32</v>
      </c>
      <c r="B27" s="98" t="s">
        <v>120</v>
      </c>
      <c r="C27" s="105" t="s">
        <v>656</v>
      </c>
      <c r="D27" s="99"/>
    </row>
    <row r="28" spans="1:4" ht="15" customHeight="1" x14ac:dyDescent="0.2">
      <c r="A28" s="115" t="s">
        <v>33</v>
      </c>
      <c r="B28" s="107" t="s">
        <v>121</v>
      </c>
      <c r="C28" s="108" t="s">
        <v>657</v>
      </c>
      <c r="D28" s="104" t="s">
        <v>658</v>
      </c>
    </row>
    <row r="29" spans="1:4" ht="15" customHeight="1" x14ac:dyDescent="0.2">
      <c r="A29" s="109" t="s">
        <v>34</v>
      </c>
      <c r="B29" s="98" t="s">
        <v>122</v>
      </c>
      <c r="C29" s="110" t="s">
        <v>657</v>
      </c>
      <c r="D29" s="111" t="s">
        <v>659</v>
      </c>
    </row>
    <row r="30" spans="1:4" ht="15" customHeight="1" x14ac:dyDescent="0.2">
      <c r="A30" s="93" t="s">
        <v>35</v>
      </c>
      <c r="B30" s="107" t="s">
        <v>123</v>
      </c>
      <c r="C30" s="105" t="s">
        <v>178</v>
      </c>
      <c r="D30" s="113" t="s">
        <v>630</v>
      </c>
    </row>
    <row r="31" spans="1:4" ht="15" customHeight="1" x14ac:dyDescent="0.2">
      <c r="A31" s="93" t="s">
        <v>36</v>
      </c>
      <c r="B31" s="98" t="s">
        <v>124</v>
      </c>
      <c r="C31" s="98" t="s">
        <v>178</v>
      </c>
      <c r="D31" s="99" t="s">
        <v>630</v>
      </c>
    </row>
    <row r="32" spans="1:4" ht="15" customHeight="1" x14ac:dyDescent="0.2">
      <c r="A32" s="93" t="s">
        <v>37</v>
      </c>
      <c r="B32" s="98" t="s">
        <v>125</v>
      </c>
      <c r="C32" s="98" t="s">
        <v>178</v>
      </c>
      <c r="D32" s="101" t="s">
        <v>630</v>
      </c>
    </row>
    <row r="33" spans="1:4" ht="15" customHeight="1" x14ac:dyDescent="0.2">
      <c r="A33" s="115" t="s">
        <v>38</v>
      </c>
      <c r="B33" s="98" t="s">
        <v>126</v>
      </c>
      <c r="C33" s="103" t="s">
        <v>660</v>
      </c>
      <c r="D33" s="104"/>
    </row>
    <row r="34" spans="1:4" ht="15" customHeight="1" x14ac:dyDescent="0.2">
      <c r="A34" s="109" t="s">
        <v>39</v>
      </c>
      <c r="B34" s="98" t="s">
        <v>127</v>
      </c>
      <c r="C34" s="105" t="s">
        <v>661</v>
      </c>
      <c r="D34" s="99" t="s">
        <v>662</v>
      </c>
    </row>
    <row r="35" spans="1:4" ht="15" customHeight="1" x14ac:dyDescent="0.2">
      <c r="A35" s="115" t="s">
        <v>40</v>
      </c>
      <c r="B35" s="107" t="s">
        <v>128</v>
      </c>
      <c r="C35" s="108" t="s">
        <v>661</v>
      </c>
      <c r="D35" s="104" t="s">
        <v>663</v>
      </c>
    </row>
    <row r="36" spans="1:4" ht="15" customHeight="1" x14ac:dyDescent="0.2">
      <c r="A36" s="109" t="s">
        <v>41</v>
      </c>
      <c r="B36" s="98" t="s">
        <v>129</v>
      </c>
      <c r="C36" s="110" t="s">
        <v>664</v>
      </c>
      <c r="D36" s="111" t="s">
        <v>665</v>
      </c>
    </row>
    <row r="37" spans="1:4" ht="15" customHeight="1" x14ac:dyDescent="0.2">
      <c r="A37" s="93" t="s">
        <v>42</v>
      </c>
      <c r="B37" s="107" t="s">
        <v>130</v>
      </c>
      <c r="C37" s="105" t="s">
        <v>178</v>
      </c>
      <c r="D37" s="113" t="s">
        <v>630</v>
      </c>
    </row>
    <row r="38" spans="1:4" ht="15" customHeight="1" x14ac:dyDescent="0.2">
      <c r="A38" s="93" t="s">
        <v>43</v>
      </c>
      <c r="B38" s="98" t="s">
        <v>131</v>
      </c>
      <c r="C38" s="98" t="s">
        <v>178</v>
      </c>
      <c r="D38" s="99" t="s">
        <v>630</v>
      </c>
    </row>
    <row r="39" spans="1:4" ht="15" customHeight="1" x14ac:dyDescent="0.2">
      <c r="A39" s="114" t="s">
        <v>44</v>
      </c>
      <c r="B39" s="98" t="s">
        <v>132</v>
      </c>
      <c r="C39" s="98" t="s">
        <v>666</v>
      </c>
      <c r="D39" s="101" t="s">
        <v>667</v>
      </c>
    </row>
    <row r="40" spans="1:4" ht="15" customHeight="1" x14ac:dyDescent="0.2">
      <c r="A40" s="115" t="s">
        <v>45</v>
      </c>
      <c r="B40" s="98" t="s">
        <v>133</v>
      </c>
      <c r="C40" s="103" t="s">
        <v>668</v>
      </c>
      <c r="D40" s="104" t="s">
        <v>667</v>
      </c>
    </row>
    <row r="41" spans="1:4" ht="15" customHeight="1" x14ac:dyDescent="0.2">
      <c r="A41" s="109" t="s">
        <v>46</v>
      </c>
      <c r="B41" s="98" t="s">
        <v>134</v>
      </c>
      <c r="C41" s="105" t="s">
        <v>669</v>
      </c>
      <c r="D41" s="99" t="s">
        <v>667</v>
      </c>
    </row>
    <row r="42" spans="1:4" ht="15" customHeight="1" x14ac:dyDescent="0.2">
      <c r="A42" s="115" t="s">
        <v>47</v>
      </c>
      <c r="B42" s="107" t="s">
        <v>135</v>
      </c>
      <c r="C42" s="108" t="s">
        <v>670</v>
      </c>
      <c r="D42" s="104" t="s">
        <v>667</v>
      </c>
    </row>
    <row r="43" spans="1:4" ht="15" customHeight="1" x14ac:dyDescent="0.2">
      <c r="A43" s="93" t="s">
        <v>48</v>
      </c>
      <c r="B43" s="98" t="s">
        <v>136</v>
      </c>
      <c r="C43" s="110" t="s">
        <v>178</v>
      </c>
      <c r="D43" s="111" t="s">
        <v>630</v>
      </c>
    </row>
    <row r="44" spans="1:4" ht="15" customHeight="1" x14ac:dyDescent="0.2">
      <c r="A44" s="106" t="s">
        <v>49</v>
      </c>
      <c r="B44" s="107" t="s">
        <v>137</v>
      </c>
      <c r="C44" s="105" t="s">
        <v>178</v>
      </c>
      <c r="D44" s="113" t="s">
        <v>630</v>
      </c>
    </row>
    <row r="45" spans="1:4" ht="15" customHeight="1" x14ac:dyDescent="0.2">
      <c r="A45" s="106" t="s">
        <v>50</v>
      </c>
      <c r="B45" s="98" t="s">
        <v>671</v>
      </c>
      <c r="C45" s="98" t="s">
        <v>178</v>
      </c>
      <c r="D45" s="99" t="s">
        <v>630</v>
      </c>
    </row>
    <row r="46" spans="1:4" ht="15" customHeight="1" x14ac:dyDescent="0.2">
      <c r="A46" s="114" t="s">
        <v>51</v>
      </c>
      <c r="B46" s="98" t="s">
        <v>139</v>
      </c>
      <c r="C46" s="98" t="s">
        <v>672</v>
      </c>
      <c r="D46" s="101" t="s">
        <v>667</v>
      </c>
    </row>
    <row r="47" spans="1:4" ht="15" customHeight="1" x14ac:dyDescent="0.2">
      <c r="A47" s="115" t="s">
        <v>52</v>
      </c>
      <c r="B47" s="98" t="s">
        <v>140</v>
      </c>
      <c r="C47" s="103" t="s">
        <v>672</v>
      </c>
      <c r="D47" s="104" t="s">
        <v>667</v>
      </c>
    </row>
    <row r="48" spans="1:4" ht="15" customHeight="1" x14ac:dyDescent="0.2">
      <c r="A48" s="109" t="s">
        <v>53</v>
      </c>
      <c r="B48" s="98" t="s">
        <v>141</v>
      </c>
      <c r="C48" s="105" t="s">
        <v>672</v>
      </c>
      <c r="D48" s="99" t="s">
        <v>667</v>
      </c>
    </row>
    <row r="49" spans="1:4" ht="15" customHeight="1" x14ac:dyDescent="0.2">
      <c r="A49" s="106" t="s">
        <v>54</v>
      </c>
      <c r="B49" s="107" t="s">
        <v>142</v>
      </c>
      <c r="C49" s="108" t="s">
        <v>178</v>
      </c>
      <c r="D49" s="104" t="s">
        <v>630</v>
      </c>
    </row>
    <row r="50" spans="1:4" ht="15" customHeight="1" x14ac:dyDescent="0.2">
      <c r="A50" s="106" t="s">
        <v>55</v>
      </c>
      <c r="B50" s="98" t="s">
        <v>143</v>
      </c>
      <c r="C50" s="110" t="s">
        <v>178</v>
      </c>
      <c r="D50" s="111" t="s">
        <v>630</v>
      </c>
    </row>
    <row r="51" spans="1:4" ht="15" customHeight="1" x14ac:dyDescent="0.2">
      <c r="A51" s="112" t="s">
        <v>56</v>
      </c>
      <c r="B51" s="107" t="s">
        <v>144</v>
      </c>
      <c r="C51" s="105" t="s">
        <v>673</v>
      </c>
      <c r="D51" s="113" t="s">
        <v>667</v>
      </c>
    </row>
    <row r="52" spans="1:4" ht="15" customHeight="1" x14ac:dyDescent="0.2">
      <c r="A52" s="109" t="s">
        <v>57</v>
      </c>
      <c r="B52" s="98" t="s">
        <v>145</v>
      </c>
      <c r="C52" s="98" t="s">
        <v>674</v>
      </c>
      <c r="D52" s="99" t="s">
        <v>675</v>
      </c>
    </row>
    <row r="53" spans="1:4" ht="15" customHeight="1" x14ac:dyDescent="0.2">
      <c r="A53" s="114" t="s">
        <v>58</v>
      </c>
      <c r="B53" s="98" t="s">
        <v>146</v>
      </c>
      <c r="C53" s="98" t="s">
        <v>676</v>
      </c>
      <c r="D53" s="101" t="s">
        <v>677</v>
      </c>
    </row>
    <row r="54" spans="1:4" ht="15" customHeight="1" x14ac:dyDescent="0.2">
      <c r="A54" s="102" t="s">
        <v>59</v>
      </c>
      <c r="B54" s="98" t="s">
        <v>147</v>
      </c>
      <c r="C54" s="103" t="s">
        <v>178</v>
      </c>
      <c r="D54" s="104" t="s">
        <v>630</v>
      </c>
    </row>
    <row r="55" spans="1:4" ht="15" customHeight="1" x14ac:dyDescent="0.2">
      <c r="A55" s="93" t="s">
        <v>60</v>
      </c>
      <c r="B55" s="98" t="s">
        <v>148</v>
      </c>
      <c r="C55" s="105" t="s">
        <v>178</v>
      </c>
      <c r="D55" s="99" t="s">
        <v>630</v>
      </c>
    </row>
    <row r="56" spans="1:4" ht="15" customHeight="1" x14ac:dyDescent="0.2">
      <c r="A56" s="93" t="s">
        <v>61</v>
      </c>
      <c r="B56" s="107" t="s">
        <v>149</v>
      </c>
      <c r="C56" s="108" t="s">
        <v>178</v>
      </c>
      <c r="D56" s="104" t="s">
        <v>630</v>
      </c>
    </row>
    <row r="57" spans="1:4" ht="15" customHeight="1" x14ac:dyDescent="0.2">
      <c r="A57" s="109" t="s">
        <v>62</v>
      </c>
      <c r="B57" s="98" t="s">
        <v>150</v>
      </c>
      <c r="C57" s="110" t="s">
        <v>678</v>
      </c>
      <c r="D57" s="111" t="s">
        <v>679</v>
      </c>
    </row>
    <row r="58" spans="1:4" ht="15" customHeight="1" x14ac:dyDescent="0.2">
      <c r="A58" s="112" t="s">
        <v>63</v>
      </c>
      <c r="B58" s="107" t="s">
        <v>151</v>
      </c>
      <c r="C58" s="105" t="s">
        <v>680</v>
      </c>
      <c r="D58" s="113" t="s">
        <v>632</v>
      </c>
    </row>
    <row r="59" spans="1:4" ht="15" customHeight="1" x14ac:dyDescent="0.2">
      <c r="A59" s="109" t="s">
        <v>64</v>
      </c>
      <c r="B59" s="98" t="s">
        <v>152</v>
      </c>
      <c r="C59" s="98" t="s">
        <v>681</v>
      </c>
      <c r="D59" s="99" t="s">
        <v>682</v>
      </c>
    </row>
    <row r="60" spans="1:4" ht="15" customHeight="1" x14ac:dyDescent="0.2">
      <c r="A60" s="114" t="s">
        <v>65</v>
      </c>
      <c r="B60" s="98" t="s">
        <v>153</v>
      </c>
      <c r="C60" s="98" t="s">
        <v>683</v>
      </c>
      <c r="D60" s="101" t="s">
        <v>684</v>
      </c>
    </row>
    <row r="61" spans="1:4" ht="15" customHeight="1" x14ac:dyDescent="0.2">
      <c r="A61" s="115" t="s">
        <v>66</v>
      </c>
      <c r="B61" s="98" t="s">
        <v>154</v>
      </c>
      <c r="C61" s="103" t="s">
        <v>685</v>
      </c>
      <c r="D61" s="104" t="s">
        <v>686</v>
      </c>
    </row>
    <row r="62" spans="1:4" ht="15" customHeight="1" x14ac:dyDescent="0.2">
      <c r="A62" s="109" t="s">
        <v>67</v>
      </c>
      <c r="B62" s="98" t="s">
        <v>155</v>
      </c>
      <c r="C62" s="105" t="s">
        <v>687</v>
      </c>
      <c r="D62" s="99" t="s">
        <v>632</v>
      </c>
    </row>
    <row r="63" spans="1:4" ht="15" customHeight="1" x14ac:dyDescent="0.2">
      <c r="A63" s="93" t="s">
        <v>68</v>
      </c>
      <c r="B63" s="107" t="s">
        <v>156</v>
      </c>
      <c r="C63" s="108" t="s">
        <v>178</v>
      </c>
      <c r="D63" s="104" t="s">
        <v>630</v>
      </c>
    </row>
    <row r="64" spans="1:4" ht="15" customHeight="1" x14ac:dyDescent="0.2">
      <c r="A64" s="109" t="s">
        <v>69</v>
      </c>
      <c r="B64" s="98" t="s">
        <v>157</v>
      </c>
      <c r="C64" s="110" t="s">
        <v>688</v>
      </c>
      <c r="D64" s="111" t="s">
        <v>689</v>
      </c>
    </row>
    <row r="65" spans="1:4" ht="15" customHeight="1" x14ac:dyDescent="0.2">
      <c r="A65" s="112" t="s">
        <v>70</v>
      </c>
      <c r="B65" s="107" t="s">
        <v>158</v>
      </c>
      <c r="C65" s="105" t="s">
        <v>690</v>
      </c>
      <c r="D65" s="113" t="s">
        <v>691</v>
      </c>
    </row>
    <row r="66" spans="1:4" ht="15" customHeight="1" x14ac:dyDescent="0.2">
      <c r="A66" s="109" t="s">
        <v>71</v>
      </c>
      <c r="B66" s="98" t="s">
        <v>159</v>
      </c>
      <c r="C66" s="98" t="s">
        <v>692</v>
      </c>
      <c r="D66" s="99" t="s">
        <v>693</v>
      </c>
    </row>
    <row r="67" spans="1:4" ht="15" customHeight="1" x14ac:dyDescent="0.2">
      <c r="A67" s="114" t="s">
        <v>72</v>
      </c>
      <c r="B67" s="98" t="s">
        <v>160</v>
      </c>
      <c r="C67" s="98" t="s">
        <v>694</v>
      </c>
      <c r="D67" s="101" t="s">
        <v>695</v>
      </c>
    </row>
    <row r="68" spans="1:4" ht="15" customHeight="1" x14ac:dyDescent="0.2">
      <c r="A68" s="115" t="s">
        <v>73</v>
      </c>
      <c r="B68" s="98" t="s">
        <v>161</v>
      </c>
      <c r="C68" s="103" t="s">
        <v>696</v>
      </c>
      <c r="D68" s="104" t="s">
        <v>697</v>
      </c>
    </row>
    <row r="69" spans="1:4" ht="15" customHeight="1" x14ac:dyDescent="0.2">
      <c r="A69" s="109" t="s">
        <v>74</v>
      </c>
      <c r="B69" s="98" t="s">
        <v>162</v>
      </c>
      <c r="C69" s="105" t="s">
        <v>698</v>
      </c>
      <c r="D69" s="99" t="s">
        <v>699</v>
      </c>
    </row>
    <row r="70" spans="1:4" ht="15" customHeight="1" x14ac:dyDescent="0.2">
      <c r="A70" s="106" t="s">
        <v>75</v>
      </c>
      <c r="B70" s="107" t="s">
        <v>163</v>
      </c>
      <c r="C70" s="108" t="s">
        <v>178</v>
      </c>
      <c r="D70" s="104" t="s">
        <v>630</v>
      </c>
    </row>
    <row r="71" spans="1:4" ht="15" customHeight="1" x14ac:dyDescent="0.2">
      <c r="A71" s="106" t="s">
        <v>76</v>
      </c>
      <c r="B71" s="98" t="s">
        <v>164</v>
      </c>
      <c r="C71" s="110" t="s">
        <v>178</v>
      </c>
      <c r="D71" s="111" t="s">
        <v>630</v>
      </c>
    </row>
    <row r="72" spans="1:4" ht="15" customHeight="1" x14ac:dyDescent="0.2">
      <c r="A72" s="112" t="s">
        <v>77</v>
      </c>
      <c r="B72" s="107" t="s">
        <v>165</v>
      </c>
      <c r="C72" s="105" t="s">
        <v>700</v>
      </c>
      <c r="D72" s="113" t="s">
        <v>701</v>
      </c>
    </row>
    <row r="73" spans="1:4" ht="15" customHeight="1" x14ac:dyDescent="0.2">
      <c r="A73" s="109" t="s">
        <v>78</v>
      </c>
      <c r="B73" s="98" t="s">
        <v>166</v>
      </c>
      <c r="C73" s="98" t="s">
        <v>702</v>
      </c>
      <c r="D73" s="99" t="s">
        <v>703</v>
      </c>
    </row>
    <row r="74" spans="1:4" ht="15" customHeight="1" x14ac:dyDescent="0.2">
      <c r="A74" s="114" t="s">
        <v>79</v>
      </c>
      <c r="B74" s="98" t="s">
        <v>167</v>
      </c>
      <c r="C74" s="98" t="s">
        <v>704</v>
      </c>
      <c r="D74" s="101" t="s">
        <v>705</v>
      </c>
    </row>
    <row r="75" spans="1:4" ht="15" customHeight="1" x14ac:dyDescent="0.2">
      <c r="A75" s="115" t="s">
        <v>80</v>
      </c>
      <c r="B75" s="98" t="s">
        <v>168</v>
      </c>
      <c r="C75" s="103" t="s">
        <v>706</v>
      </c>
      <c r="D75" s="104" t="s">
        <v>707</v>
      </c>
    </row>
    <row r="76" spans="1:4" ht="15" customHeight="1" x14ac:dyDescent="0.2">
      <c r="A76" s="106" t="s">
        <v>81</v>
      </c>
      <c r="B76" s="98" t="s">
        <v>169</v>
      </c>
      <c r="C76" s="105" t="s">
        <v>178</v>
      </c>
      <c r="D76" s="99" t="s">
        <v>630</v>
      </c>
    </row>
    <row r="77" spans="1:4" ht="15" customHeight="1" x14ac:dyDescent="0.2">
      <c r="A77" s="115" t="s">
        <v>82</v>
      </c>
      <c r="B77" s="107" t="s">
        <v>170</v>
      </c>
      <c r="C77" s="108" t="s">
        <v>708</v>
      </c>
      <c r="D77" s="104"/>
    </row>
    <row r="78" spans="1:4" ht="15" customHeight="1" x14ac:dyDescent="0.2">
      <c r="A78" s="109" t="s">
        <v>83</v>
      </c>
      <c r="B78" s="98" t="s">
        <v>171</v>
      </c>
      <c r="C78" s="98" t="s">
        <v>709</v>
      </c>
      <c r="D78" s="99" t="s">
        <v>710</v>
      </c>
    </row>
    <row r="79" spans="1:4" ht="15" customHeight="1" x14ac:dyDescent="0.2">
      <c r="A79" s="114" t="s">
        <v>84</v>
      </c>
      <c r="B79" s="98" t="s">
        <v>172</v>
      </c>
      <c r="C79" s="98" t="s">
        <v>709</v>
      </c>
      <c r="D79" s="101" t="s">
        <v>711</v>
      </c>
    </row>
    <row r="80" spans="1:4" ht="15" customHeight="1" x14ac:dyDescent="0.2">
      <c r="A80" s="115" t="s">
        <v>85</v>
      </c>
      <c r="B80" s="98" t="s">
        <v>173</v>
      </c>
      <c r="C80" s="103" t="s">
        <v>712</v>
      </c>
      <c r="D80" s="104"/>
    </row>
    <row r="81" spans="1:4" ht="15" customHeight="1" x14ac:dyDescent="0.2">
      <c r="A81" s="109" t="s">
        <v>86</v>
      </c>
      <c r="B81" s="98" t="s">
        <v>174</v>
      </c>
      <c r="C81" s="105" t="s">
        <v>713</v>
      </c>
      <c r="D81" s="99" t="s">
        <v>714</v>
      </c>
    </row>
    <row r="82" spans="1:4" ht="15" customHeight="1" x14ac:dyDescent="0.2">
      <c r="A82" s="115" t="s">
        <v>87</v>
      </c>
      <c r="B82" s="107" t="s">
        <v>175</v>
      </c>
      <c r="C82" s="108" t="s">
        <v>713</v>
      </c>
      <c r="D82" s="104" t="s">
        <v>715</v>
      </c>
    </row>
    <row r="83" spans="1:4" ht="15" customHeight="1" x14ac:dyDescent="0.2">
      <c r="A83" s="109" t="s">
        <v>88</v>
      </c>
      <c r="B83" s="98" t="s">
        <v>176</v>
      </c>
      <c r="C83" s="110" t="s">
        <v>716</v>
      </c>
      <c r="D83" s="111" t="s">
        <v>717</v>
      </c>
    </row>
    <row r="84" spans="1:4" ht="15" customHeight="1" x14ac:dyDescent="0.2">
      <c r="A84" s="116" t="s">
        <v>89</v>
      </c>
      <c r="B84" s="117" t="s">
        <v>177</v>
      </c>
      <c r="C84" s="118" t="s">
        <v>718</v>
      </c>
      <c r="D84" s="119" t="s">
        <v>719</v>
      </c>
    </row>
  </sheetData>
  <sheetProtection formatCells="0" formatColumns="0" formatRows="0" sort="0"/>
  <autoFilter ref="A1:D85" xr:uid="{8AD9EE88-C5B2-49CE-A3FD-750CAA50D972}"/>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24E0AB978DCB43A306E48C5B469EDF" ma:contentTypeVersion="16" ma:contentTypeDescription="Create a new document." ma:contentTypeScope="" ma:versionID="570b8f0a82cb6cc75ee5056286dce384">
  <xsd:schema xmlns:xsd="http://www.w3.org/2001/XMLSchema" xmlns:xs="http://www.w3.org/2001/XMLSchema" xmlns:p="http://schemas.microsoft.com/office/2006/metadata/properties" xmlns:ns2="b3204a05-e6b8-42df-845b-e9f00274ad0c" xmlns:ns3="6ede3624-3663-4e58-9892-4abc2451b23f" targetNamespace="http://schemas.microsoft.com/office/2006/metadata/properties" ma:root="true" ma:fieldsID="bd5f44c423a2d2ac17d001159cdd9d8c" ns2:_="" ns3:_="">
    <xsd:import namespace="b3204a05-e6b8-42df-845b-e9f00274ad0c"/>
    <xsd:import namespace="6ede3624-3663-4e58-9892-4abc2451b2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204a05-e6b8-42df-845b-e9f00274ad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displayName="Image Tags_0" ma:hidden="true" ma:internalName="lcf76f155ced4ddcb4097134ff3c332f">
      <xsd:simpleType>
        <xsd:restriction base="dms:Note"/>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de3624-3663-4e58-9892-4abc2451b23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87adcaa-6927-4403-a7a5-cff7564c4004}" ma:internalName="TaxCatchAll" ma:showField="CatchAllData" ma:web="6ede3624-3663-4e58-9892-4abc2451b2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204a05-e6b8-42df-845b-e9f00274ad0c" xsi:nil="true"/>
    <TaxCatchAll xmlns="6ede3624-3663-4e58-9892-4abc2451b23f" xsi:nil="true"/>
    <SharedWithUsers xmlns="6ede3624-3663-4e58-9892-4abc2451b23f">
      <UserInfo>
        <DisplayName>Natalia Jardon</DisplayName>
        <AccountId>89</AccountId>
        <AccountType/>
      </UserInfo>
      <UserInfo>
        <DisplayName>Irene Heras</DisplayName>
        <AccountId>96</AccountId>
        <AccountType/>
      </UserInfo>
      <UserInfo>
        <DisplayName>Lucía Estefanía González Medel</DisplayName>
        <AccountId>12</AccountId>
        <AccountType/>
      </UserInfo>
      <UserInfo>
        <DisplayName>Selma Maxinez</DisplayName>
        <AccountId>23</AccountId>
        <AccountType/>
      </UserInfo>
      <UserInfo>
        <DisplayName>Eréndira González</DisplayName>
        <AccountId>10</AccountId>
        <AccountType/>
      </UserInfo>
      <UserInfo>
        <DisplayName>Alejandra Nava</DisplayName>
        <AccountId>54</AccountId>
        <AccountType/>
      </UserInfo>
    </SharedWithUsers>
  </documentManagement>
</p:properties>
</file>

<file path=customXml/itemProps1.xml><?xml version="1.0" encoding="utf-8"?>
<ds:datastoreItem xmlns:ds="http://schemas.openxmlformats.org/officeDocument/2006/customXml" ds:itemID="{61554163-A602-40CB-9951-78A57433B2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204a05-e6b8-42df-845b-e9f00274ad0c"/>
    <ds:schemaRef ds:uri="6ede3624-3663-4e58-9892-4abc2451b2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A0E744-EEB5-4D23-B7FE-70B6D6114893}">
  <ds:schemaRefs>
    <ds:schemaRef ds:uri="http://schemas.microsoft.com/sharepoint/v3/contenttype/forms"/>
  </ds:schemaRefs>
</ds:datastoreItem>
</file>

<file path=customXml/itemProps3.xml><?xml version="1.0" encoding="utf-8"?>
<ds:datastoreItem xmlns:ds="http://schemas.openxmlformats.org/officeDocument/2006/customXml" ds:itemID="{EF911869-55D5-4E06-9BC3-B3E015E6C39D}">
  <ds:schemaRefs>
    <ds:schemaRef ds:uri="http://schemas.microsoft.com/office/2006/metadata/properties"/>
    <ds:schemaRef ds:uri="http://purl.org/dc/terms/"/>
    <ds:schemaRef ds:uri="b3204a05-e6b8-42df-845b-e9f00274ad0c"/>
    <ds:schemaRef ds:uri="http://purl.org/dc/elements/1.1/"/>
    <ds:schemaRef ds:uri="http://schemas.microsoft.com/office/infopath/2007/PartnerControls"/>
    <ds:schemaRef ds:uri="http://schemas.microsoft.com/office/2006/documentManagement/types"/>
    <ds:schemaRef ds:uri="http://www.w3.org/XML/1998/namespace"/>
    <ds:schemaRef ds:uri="http://purl.org/dc/dcmitype/"/>
    <ds:schemaRef ds:uri="http://schemas.openxmlformats.org/package/2006/metadata/core-properties"/>
    <ds:schemaRef ds:uri="6ede3624-3663-4e58-9892-4abc2451b23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7</vt:i4>
      </vt:variant>
    </vt:vector>
  </HeadingPairs>
  <TitlesOfParts>
    <vt:vector size="7" baseType="lpstr">
      <vt:lpstr>Introducción</vt:lpstr>
      <vt:lpstr>1. MJA_BaseDatos</vt:lpstr>
      <vt:lpstr>2. MJA_Tipo</vt:lpstr>
      <vt:lpstr>3. MJA_Estado</vt:lpstr>
      <vt:lpstr>4. Guía de lectura evidencias</vt:lpstr>
      <vt:lpstr>5. Evidencias</vt:lpstr>
      <vt:lpstr>6. Variables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WJP Analista Dell 02</dc:creator>
  <cp:keywords/>
  <dc:description/>
  <cp:lastModifiedBy>WJP Analista Dell 02</cp:lastModifiedBy>
  <cp:revision/>
  <dcterms:created xsi:type="dcterms:W3CDTF">2022-12-18T09:20:04Z</dcterms:created>
  <dcterms:modified xsi:type="dcterms:W3CDTF">2023-07-11T17:27:27Z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0x010100E624E0AB978DCB43A306E48C5B469EDF</vt:lpwstr>
  </property>
</Properties>
</file>